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natac\Desktop\Dossier SAEP Benjamin\DAO Benjamin Vrai Vrai\"/>
    </mc:Choice>
  </mc:AlternateContent>
  <xr:revisionPtr revIDLastSave="0" documentId="13_ncr:1_{703E17C1-FABB-4809-8A19-3A3ACB52C9AE}" xr6:coauthVersionLast="47" xr6:coauthVersionMax="47" xr10:uidLastSave="{00000000-0000-0000-0000-000000000000}"/>
  <bookViews>
    <workbookView xWindow="-28920" yWindow="465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1" l="1"/>
  <c r="I105" i="1"/>
  <c r="I107" i="1"/>
  <c r="I108" i="1"/>
  <c r="I69" i="1"/>
  <c r="I26" i="1"/>
  <c r="I87" i="1"/>
  <c r="I9" i="1" l="1"/>
  <c r="I55" i="1" l="1"/>
  <c r="I54" i="1"/>
  <c r="I46" i="1"/>
  <c r="I47" i="1"/>
  <c r="I45" i="1"/>
  <c r="I44" i="1"/>
  <c r="I43" i="1"/>
  <c r="I42" i="1"/>
  <c r="I41" i="1"/>
  <c r="I40" i="1"/>
  <c r="I39" i="1"/>
  <c r="I48" i="1" l="1"/>
  <c r="I56" i="1"/>
  <c r="I110" i="1"/>
  <c r="I111" i="1" s="1"/>
  <c r="I100" i="1"/>
  <c r="I99" i="1"/>
  <c r="I96" i="1"/>
  <c r="I95" i="1"/>
  <c r="I94" i="1"/>
  <c r="I97" i="1" s="1"/>
  <c r="I89" i="1"/>
  <c r="I88" i="1"/>
  <c r="I86" i="1"/>
  <c r="I90" i="1" s="1"/>
  <c r="I91" i="1" s="1"/>
  <c r="I81" i="1"/>
  <c r="I82" i="1"/>
  <c r="I77" i="1"/>
  <c r="I76" i="1"/>
  <c r="I78" i="1" s="1"/>
  <c r="I70" i="1"/>
  <c r="I73" i="1"/>
  <c r="I74" i="1" s="1"/>
  <c r="I68" i="1"/>
  <c r="I67" i="1"/>
  <c r="I63" i="1"/>
  <c r="I62" i="1"/>
  <c r="I61" i="1"/>
  <c r="I60" i="1"/>
  <c r="I59" i="1"/>
  <c r="I64" i="1" s="1"/>
  <c r="I52" i="1"/>
  <c r="I50" i="1"/>
  <c r="I101" i="1" l="1"/>
  <c r="I102" i="1" s="1"/>
  <c r="I57" i="1"/>
  <c r="I83" i="1"/>
  <c r="I84" i="1" s="1"/>
  <c r="I71" i="1"/>
  <c r="I79" i="1" s="1"/>
  <c r="I34" i="1"/>
  <c r="I32" i="1"/>
  <c r="I35" i="1" s="1"/>
  <c r="I29" i="1"/>
  <c r="I28" i="1"/>
  <c r="I30" i="1" s="1"/>
  <c r="I36" i="1" l="1"/>
  <c r="I22" i="1"/>
  <c r="I21" i="1"/>
  <c r="I19" i="1"/>
  <c r="I18" i="1"/>
  <c r="I17" i="1"/>
  <c r="I16" i="1"/>
  <c r="I15" i="1"/>
  <c r="I14" i="1"/>
  <c r="I10" i="1"/>
  <c r="I20" i="1" l="1"/>
  <c r="I23" i="1" s="1"/>
  <c r="I112" i="1" s="1"/>
</calcChain>
</file>

<file path=xl/sharedStrings.xml><?xml version="1.0" encoding="utf-8"?>
<sst xmlns="http://schemas.openxmlformats.org/spreadsheetml/2006/main" count="202" uniqueCount="158">
  <si>
    <t>REHABILITATION DU SAEP DE BENJAMIN</t>
  </si>
  <si>
    <t>CADRE DU DEVIS ESTIMATIF</t>
  </si>
  <si>
    <t>No</t>
  </si>
  <si>
    <t>DESIGNATION</t>
  </si>
  <si>
    <t>Unité</t>
  </si>
  <si>
    <t>Quantité</t>
  </si>
  <si>
    <t>Prix Unitaire (USD)</t>
  </si>
  <si>
    <t>Prix Total (USD)</t>
  </si>
  <si>
    <t>PROGRAMME DE RENFORCEMENT DE LA GOUVERNANCE LOCALE DE L’EAU ET DE L’ASSAINISSEMENT EN HAÏTI (REGLEAU)</t>
  </si>
  <si>
    <t>MOBILISATION, INSTALLATION DU CHANTIER ET DEMOBILISATION</t>
  </si>
  <si>
    <t>Forfait</t>
  </si>
  <si>
    <t>TOTAL 1</t>
  </si>
  <si>
    <t>CAPTAGE</t>
  </si>
  <si>
    <t>2.1.1</t>
  </si>
  <si>
    <t>Rehabilition des murs de protection de la boite de captage</t>
  </si>
  <si>
    <t>2.1.1.1</t>
  </si>
  <si>
    <t>m3</t>
  </si>
  <si>
    <t>2.1.1.2</t>
  </si>
  <si>
    <t>m2</t>
  </si>
  <si>
    <t>2.1.1.3</t>
  </si>
  <si>
    <t xml:space="preserve"> m2</t>
  </si>
  <si>
    <t>2.1.1.4</t>
  </si>
  <si>
    <t>2.1.1.5</t>
  </si>
  <si>
    <t>2.1.1.6</t>
  </si>
  <si>
    <t>Sous-Total 2.1</t>
  </si>
  <si>
    <t>2.1.2</t>
  </si>
  <si>
    <t>u</t>
  </si>
  <si>
    <t>2.1.3</t>
  </si>
  <si>
    <t>ml</t>
  </si>
  <si>
    <t>TOTAL 2</t>
  </si>
  <si>
    <t>LIGNE D'ADDUCTION</t>
  </si>
  <si>
    <t xml:space="preserve">Sablage et Remblayage :                                         </t>
  </si>
  <si>
    <t>3.3.1</t>
  </si>
  <si>
    <t>3.3.2</t>
  </si>
  <si>
    <t>Sous-Total 3.3</t>
  </si>
  <si>
    <t>Protection des conduites</t>
  </si>
  <si>
    <t>Identification des conduites</t>
  </si>
  <si>
    <t>TOTAL 3</t>
  </si>
  <si>
    <t>LIGNE DE DISTRIBUTION</t>
  </si>
  <si>
    <t>4.2.1</t>
  </si>
  <si>
    <t>4.3.1</t>
  </si>
  <si>
    <t>TOTAL 4</t>
  </si>
  <si>
    <t xml:space="preserve"> RESERVOIRS ET CHAMBRE DE CHLORATION  </t>
  </si>
  <si>
    <r>
      <rPr>
        <b/>
        <u/>
        <sz val="11"/>
        <color rgb="FF000000"/>
        <rFont val="Times New Roman"/>
        <family val="1"/>
      </rPr>
      <t xml:space="preserve">Réhabilitation du réservoir de 62.8 m3 : </t>
    </r>
    <r>
      <rPr>
        <b/>
        <sz val="11"/>
        <color rgb="FF000000"/>
        <rFont val="Times New Roman"/>
        <family val="1"/>
      </rPr>
      <t xml:space="preserve">                                                 </t>
    </r>
    <r>
      <rPr>
        <sz val="11"/>
        <color rgb="FF000000"/>
        <rFont val="Times New Roman"/>
        <family val="1"/>
      </rPr>
      <t xml:space="preserve">Ce prix remunère l'entrepreuneur  au forfait pour:                                        - Le décapage de l’intérieur et de l’extérieur du réservoir et reprendre le crépissage et l’enduisage (surface = 126.78 m2;
-  Le remplacement de tuyau PVC SCH40 à la sortie du réservoir par un  tuyau galvanisé tout en colmatant la fuite à la sortie du réservoir  ;
- L’ajout d’une pente de 1 % sur la dalle de toiture pour évacuer l’eau de pluie (Surface = 35.76 m2, épaisseur moyenne = 3 cm,  ;
- L’ajout d’une ventouse crépinée en acier galvanisé Φ4ʺ dans la dalle de toiture  ;
- Le nettoyage de toutes les surfaces et l’application d’une couche de peinture (Surface = 63.39 m2 ;
- L’ajout d’un système de bypass (Vanne Φ1ʺ/2), type Ball Valve Nibco, modèle USA ;
- Le remplacement du trop-plein par un autre de diamètre Φ3ʺ ;
- La construction d’une échelle en acier galvanisé (Hauteur = 3.50 m) ;
- La reconstruction de la boîte de vanne d’entrée (voir PBEN-14), ainsi que toutes sujestions comprises.
                                      </t>
    </r>
  </si>
  <si>
    <t>forfait</t>
  </si>
  <si>
    <r>
      <rPr>
        <b/>
        <u/>
        <sz val="11"/>
        <color rgb="FF000000"/>
        <rFont val="Times New Roman"/>
        <family val="1"/>
      </rPr>
      <t>Construction de la chambre de chloration sur le reservoir de 55.7 m3 (2.00m*2.00m*2.00m) :</t>
    </r>
    <r>
      <rPr>
        <b/>
        <sz val="11"/>
        <color rgb="FF000000"/>
        <rFont val="Times New Roman"/>
        <family val="1"/>
      </rPr>
      <t xml:space="preserve">
</t>
    </r>
    <r>
      <rPr>
        <sz val="11"/>
        <color rgb="FF000000"/>
        <rFont val="Times New Roman"/>
        <family val="1"/>
      </rPr>
      <t>Ce prix rémunère l'entrepreneur à l'unité pour :                                                      -  L'ensemble des travaux et fournitures nécessaires à la construction de la chambre de chloration  suivant le plan -PBEN-13, les spécifications techniques et ainsi que toutes sujétions comprises.</t>
    </r>
    <r>
      <rPr>
        <b/>
        <sz val="11"/>
        <color rgb="FF000000"/>
        <rFont val="Times New Roman"/>
        <family val="1"/>
      </rPr>
      <t xml:space="preserve">                                   </t>
    </r>
  </si>
  <si>
    <r>
      <rPr>
        <b/>
        <u/>
        <sz val="11"/>
        <color rgb="FF000000"/>
        <rFont val="Times New Roman"/>
        <family val="1"/>
      </rPr>
      <t>Construction de la cloture du reservoir de 55.7 m3 en cyclofence :</t>
    </r>
    <r>
      <rPr>
        <b/>
        <sz val="11"/>
        <color rgb="FF000000"/>
        <rFont val="Times New Roman"/>
        <family val="1"/>
      </rPr>
      <t xml:space="preserve">                                                        </t>
    </r>
    <r>
      <rPr>
        <sz val="11"/>
        <color rgb="FF000000"/>
        <rFont val="Times New Roman"/>
        <family val="1"/>
      </rPr>
      <t>Ce prix rémunère l'entrepreneur au mètre linéaire pour:                                -  L'ensemble des travaux et fournitures nécessaires à la construction de la cloture en cyclofence du captage du reservoir de 55.7 m3 suivant le plan -PBEN-15, les spécifications techniques et ainsi que toutes sujétions comprises.</t>
    </r>
  </si>
  <si>
    <r>
      <rPr>
        <b/>
        <u/>
        <sz val="11"/>
        <color rgb="FF000000"/>
        <rFont val="Times New Roman"/>
        <family val="1"/>
      </rPr>
      <t>Construction de la cloture du reservoir de 62.8 m3 en cyclofence :</t>
    </r>
    <r>
      <rPr>
        <b/>
        <sz val="11"/>
        <color rgb="FF000000"/>
        <rFont val="Times New Roman"/>
        <family val="1"/>
      </rPr>
      <t xml:space="preserve">                                                        </t>
    </r>
    <r>
      <rPr>
        <sz val="11"/>
        <color rgb="FF000000"/>
        <rFont val="Times New Roman"/>
        <family val="1"/>
      </rPr>
      <t>Ce prix rémunère l'entrepreneur au mètre linéaire pour:                                      -  L'ensemble des travaux et fournitures nécessaires à la construction de la cloture en cyclofence du réservoir de 62.8 m3 suivant le plan -PBEN-15, les spécifications techniques et ainsi que toutes sujétions comprises.</t>
    </r>
  </si>
  <si>
    <t>TOTAL 5</t>
  </si>
  <si>
    <t>OUVRAGE DE REGULATION</t>
  </si>
  <si>
    <t>6.1.1</t>
  </si>
  <si>
    <r>
      <rPr>
        <b/>
        <u/>
        <sz val="11"/>
        <color rgb="FF000000"/>
        <rFont val="Times New Roman"/>
        <family val="1"/>
      </rPr>
      <t xml:space="preserve">Installation vanne  de sectionnement/regulateur de débit 2''1/2 ( entre Pk 0+000 et Pk 0+050);  , vers cité lumière: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Ce prix rémunère à l'unité l'Entrepreneur pour:                                          La fourniture, le transport et la mise en œuvre de (vanne a passage directe fonte DN 75 bride iso), ainsi que toutes sujétions comprises.</t>
    </r>
  </si>
  <si>
    <t>U</t>
  </si>
  <si>
    <t>6.1.2</t>
  </si>
  <si>
    <r>
      <rPr>
        <b/>
        <u/>
        <sz val="11"/>
        <color rgb="FF000000"/>
        <rFont val="Times New Roman"/>
        <family val="1"/>
      </rPr>
      <t>Installation vanne de sectionnement/ regulateur de débit 1''1/2 (entre Pk 0+050 et Pk 0+100), Ligne cité lumière:</t>
    </r>
    <r>
      <rPr>
        <b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Ce prix rémunère à l'unité l'Entrepreneur pour:                                          La fourniture, le transport et la mise en œuvre de (vanne a passage directe fonte DN 50 bride iso), ainsi que toutes sujétions comprises.</t>
    </r>
  </si>
  <si>
    <t>6.1.3</t>
  </si>
  <si>
    <r>
      <rPr>
        <b/>
        <u/>
        <sz val="11"/>
        <color rgb="FF000000"/>
        <rFont val="Times New Roman"/>
        <family val="1"/>
      </rPr>
      <t xml:space="preserve">Installation vannes de sectionnement/ regulateur de debit 1''1/2 (entre Pk 0+000 et Pk 0+050), vers trou couleuvre: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Ce prix rémunère à l'unité l'Entrepreneur pour:                                          La fourniture, le transport et la mise en œuvre de (vanne a passage directe fonte DN 50 bride iso), ainsi que toutes sujétions comprises.</t>
    </r>
  </si>
  <si>
    <t>Sous-Total 6.1</t>
  </si>
  <si>
    <t xml:space="preserve">Brises charges </t>
  </si>
  <si>
    <t>6.2.1</t>
  </si>
  <si>
    <t>Sous Total 6.2</t>
  </si>
  <si>
    <t>Accessoires</t>
  </si>
  <si>
    <t>6.3.1</t>
  </si>
  <si>
    <t>6.3.2</t>
  </si>
  <si>
    <t>Sous Total 6.3</t>
  </si>
  <si>
    <t>TOTAL 6</t>
  </si>
  <si>
    <t>OUVRAGES DE TRAVERSEE</t>
  </si>
  <si>
    <t>Sous-Total 7</t>
  </si>
  <si>
    <t>TOTAL 7</t>
  </si>
  <si>
    <t xml:space="preserve"> OUVRAGES DE DISTRIBUTION</t>
  </si>
  <si>
    <r>
      <rPr>
        <b/>
        <u/>
        <sz val="11"/>
        <color rgb="FF000000"/>
        <rFont val="Times New Roman"/>
        <family val="1"/>
      </rPr>
      <t xml:space="preserve"> Construction d’un ( 1) lavoir </t>
    </r>
    <r>
      <rPr>
        <b/>
        <sz val="11"/>
        <color rgb="FF000000"/>
        <rFont val="Times New Roman"/>
        <family val="1"/>
      </rPr>
      <t xml:space="preserve">                                                                                            </t>
    </r>
    <r>
      <rPr>
        <sz val="11"/>
        <color rgb="FF000000"/>
        <rFont val="Times New Roman"/>
        <family val="1"/>
      </rPr>
      <t>Ce prix rémunère l'entrepreneur à l'unité pour:                                            -  L'ensemble des travaux et fournitures nécessaires à la construction d'un lavoir suivant le plan -PBEN-07 et 08, les spécifications techniques et ainsi que toutes sujétions comprises.</t>
    </r>
  </si>
  <si>
    <r>
      <rPr>
        <b/>
        <u/>
        <sz val="11"/>
        <color rgb="FF000000"/>
        <rFont val="Times New Roman"/>
        <family val="1"/>
      </rPr>
      <t>Construction d'un (1) abreuvoir</t>
    </r>
    <r>
      <rPr>
        <b/>
        <sz val="11"/>
        <color rgb="FF000000"/>
        <rFont val="Times New Roman"/>
        <family val="1"/>
      </rPr>
      <t xml:space="preserve">  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Ce prix rémunère l'entrepreneur à l'unité pour:                                              -  L'ensemble des travaux et fournitures nécessaires à la construction de l'abreuvoir suivant le plan -PBEN-09, les spécifications techniques et ainsi que toutes sujétions comprises.
                                                                </t>
    </r>
  </si>
  <si>
    <t>Sous Total 8</t>
  </si>
  <si>
    <t>Vannes vidanges</t>
  </si>
  <si>
    <t>9.1.1</t>
  </si>
  <si>
    <t>9.1.2</t>
  </si>
  <si>
    <t>9.1.3</t>
  </si>
  <si>
    <t>Sous-Total 9.1</t>
  </si>
  <si>
    <t>Ventouses</t>
  </si>
  <si>
    <t>9.2.1</t>
  </si>
  <si>
    <t>9.2.2</t>
  </si>
  <si>
    <t>Sous-Total 9.2</t>
  </si>
  <si>
    <t>TOTAL 9</t>
  </si>
  <si>
    <t>TOTAL 8</t>
  </si>
  <si>
    <t>TOTAL 10</t>
  </si>
  <si>
    <t>CONSTRUCTION DE 20 ML DE CANAL D'IRRIGATION</t>
  </si>
  <si>
    <t>Ml</t>
  </si>
  <si>
    <t>TOTAL 11</t>
  </si>
  <si>
    <t>FORMATION DE PLOMBIERS</t>
  </si>
  <si>
    <t>TOTAL 12</t>
  </si>
  <si>
    <t>TOTAL SAEP BENJAMIN</t>
  </si>
  <si>
    <t xml:space="preserve"> Prix total En lettre:</t>
  </si>
  <si>
    <t>REF: No. REG/AO - 07/24</t>
  </si>
  <si>
    <t>4.1.</t>
  </si>
  <si>
    <t>Fourniture, fouille, pose et main d'ouvre des conduites de distribution</t>
  </si>
  <si>
    <t>mL</t>
  </si>
  <si>
    <t>Sous Total 4.1.</t>
  </si>
  <si>
    <t>4,4.</t>
  </si>
  <si>
    <t>Sable et remblayage</t>
  </si>
  <si>
    <t>Sable pour protection de conduite mis en place dans tranchée, selon granulométrie prescrite dans les CPT</t>
  </si>
  <si>
    <t>4.4.1.</t>
  </si>
  <si>
    <t>4.4.2.</t>
  </si>
  <si>
    <t>Remblai ordinaire avec produits de fouilles mis en place et compacté dans tranchée, selon granulométrie et compactage prescrits dans les CPT</t>
  </si>
  <si>
    <t>ff</t>
  </si>
  <si>
    <t>BOITES A VANNES, VANNES, AUTRES ACCESSOIRES HYDRAULIQUES ET REGARDS</t>
  </si>
  <si>
    <t>Réhabilitation du captage</t>
  </si>
  <si>
    <r>
      <rPr>
        <b/>
        <u/>
        <sz val="11"/>
        <color rgb="FF000000"/>
        <rFont val="Times New Roman"/>
        <family val="1"/>
      </rPr>
      <t xml:space="preserve">Construction de trois (3) brises charges respectivement aux points Pk 0+200 ( Cité lumière) ; Pk 0+210 ( trou couleuvre) ; Pk 0+930 ( Cité lumière) 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Ce prix remunère l'entrepreneur au l'unité lineaire pour:                                        - la brise charge suivant le plan -PBEN-11, les spécifications techniques et ainsi que toutes sujétions comprises.                                                  </t>
    </r>
  </si>
  <si>
    <r>
      <rPr>
        <b/>
        <u/>
        <sz val="11"/>
        <color rgb="FF000000"/>
        <rFont val="Times New Roman"/>
        <family val="1"/>
      </rPr>
      <t xml:space="preserve">Installation vanne  de régulateur de pression 1''1/2 ( Pk 0+820 ;  , vers trou couleuvre):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Ce prix rémunère à l'unité l'Entrepreneur pour:                                          La fourniture, le transport et la mise en œuvre de (vanne a passage directe fonte DN 75 bride iso), ainsi que toutes sujétions comprises.</t>
    </r>
  </si>
  <si>
    <r>
      <rPr>
        <b/>
        <u/>
        <sz val="11"/>
        <rFont val="Times New Roman"/>
        <family val="1"/>
      </rPr>
      <t xml:space="preserve">Construction d'ouvrage de traversée sur la ravine Savanette pK 0+340 ( Ligne d'adduction):   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</rPr>
      <t>-Ce prix rémunère à l'unité pour:                                                        L'ensemble des travaux et fournitures nécessaires à la construction de l'ouvrage de traversée sur la ravine Savanette, l'achat de10 ml tuyau galvanisé et suivant le plan -PBEN-16, les spécifications techniques et ainsi que toutes sujétions comprises</t>
    </r>
    <r>
      <rPr>
        <b/>
        <sz val="11"/>
        <rFont val="Times New Roman"/>
        <family val="1"/>
      </rPr>
      <t>.</t>
    </r>
  </si>
  <si>
    <r>
      <rPr>
        <b/>
        <u/>
        <sz val="11"/>
        <color rgb="FF000000"/>
        <rFont val="Times New Roman"/>
        <family val="1"/>
      </rPr>
      <t xml:space="preserve">Installations Ventouses 1'' sur la ligne d'adduction ( respectivement aux points Pk 0+400, Pk 0+600):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 Ce prix rémunère l'entrepreneur à l'unité pour:                                    L'achat, le transport et la mise en œuvre de la ventouse, la construction du regard la construction du regard muni d'une trappe d'accès (acier 3/8, couche anti-rouille et peinturé suivant les directicves technques du maitre d'ouvrage)ainsi que toutes sujétions comprises.</t>
    </r>
  </si>
  <si>
    <r>
      <rPr>
        <b/>
        <u/>
        <sz val="11"/>
        <color rgb="FF000000"/>
        <rFont val="Times New Roman"/>
        <family val="1"/>
      </rPr>
      <t xml:space="preserve">Installations Ventouses 1'' sur la ligne cité lumière ( respectivement aux points Pk 0+450, Pk 0+900, Pk 1+250, Pk 1+550):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 Ce prix rémunère l'entrepreneur à l'unité pour:                                    L'achat, le transport et la mise en œuvre de la ventouse, la construction du regard muni d'une trappe d'accès (acier 3/8, couche anti-rouille et peinturé suivant les directicves technques du maitre d'ouvrage) ainsi que toutes sujétions comprises.</t>
    </r>
  </si>
  <si>
    <t>3.2.1</t>
  </si>
  <si>
    <t>3.2.2</t>
  </si>
  <si>
    <t>Sous-Total 3.2</t>
  </si>
  <si>
    <t>3.3.2.1</t>
  </si>
  <si>
    <t>Sous-Total 4.4</t>
  </si>
  <si>
    <r>
      <rPr>
        <b/>
        <u/>
        <sz val="11"/>
        <rFont val="Times New Roman"/>
        <family val="1"/>
      </rPr>
      <t xml:space="preserve">Construction de Cinq (5) bornes fontaines: </t>
    </r>
    <r>
      <rPr>
        <u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                                                                                         Ce prix rémunère à l'unité l'Entrepreneur pour:                                            -  L'ensemble des travaux et fournitures nécessaires à la construction de la bornes fontaines suivant le plan PBEN-10, les spécifications techniques et ainsi que toutes sujétions comprises.</t>
    </r>
  </si>
  <si>
    <t>CONNEXION BRANCHEMENTS PRIVES</t>
  </si>
  <si>
    <t xml:space="preserve">Installation de trois (3) vannes </t>
  </si>
  <si>
    <r>
      <rPr>
        <b/>
        <u/>
        <sz val="10"/>
        <color rgb="FF000000"/>
        <rFont val="Times New Roman"/>
        <family val="1"/>
      </rPr>
      <t xml:space="preserve">Réhabilitation du réservoir de 55.7 m3 :  </t>
    </r>
    <r>
      <rPr>
        <b/>
        <sz val="10"/>
        <color rgb="FF000000"/>
        <rFont val="Times New Roman"/>
        <family val="1"/>
      </rPr>
      <t xml:space="preserve">                                                                                  </t>
    </r>
    <r>
      <rPr>
        <sz val="10"/>
        <color rgb="FF000000"/>
        <rFont val="Times New Roman"/>
        <family val="1"/>
      </rPr>
      <t>Ce prix remunère l'entrepreuneur  au forfait pour:                                                                          - L’ajout d’une pente de 1% sur la dalle de toiture pour évacuer l’eau de pluie (Surface = 25 m2, épaisseur moyenne = 2.5 cm) ;
-  L’ajout d’une ventouse crépine en acier galvanisé Φ4ʺ dans la dalle de toiture au niveau de l’emplacement du système de chlorination existant ;
- Le nettoyage de toutes les surfaces et l’application d’une couche de peinture (72.75 m2);                                                                                                                            - L’ajout d’un système de bypass (Φ3ʺ), constitué de 2 vannes à passage directe fonte DN 60 bride iso;                                                                                                                   - L’achat et l’installation de la vanne d’entrée (Φ3ʺ) et de sortie (Φ2ʺ1/2)-
- Le remplacement du trop-plein par un autre tuyau de diamètre Φ 4ʺ ;
- La construction d’une échelle mobile fait en acier galvanisé (Hauteur = 4.50) ;
 , ainsi que toutes sujetions comprises .</t>
    </r>
  </si>
  <si>
    <t>6.1.4</t>
  </si>
  <si>
    <r>
      <rPr>
        <b/>
        <u/>
        <sz val="11"/>
        <rFont val="Times New Roman"/>
        <family val="1"/>
      </rPr>
      <t xml:space="preserve">Pose trappe d'accès pour vannes refoulement, sectionnementregulateur de débit et de pression: </t>
    </r>
    <r>
      <rPr>
        <sz val="11"/>
        <rFont val="Times New Roman"/>
        <family val="1"/>
      </rPr>
      <t xml:space="preserve">
Ce prix rémunère l'Entrepreneur à l'unitét pour:                                      La fourniture et pose d'une trappe d'accès (60 cm X 60 cm) en acier galvanisé ou traité inoxydable du réservoir y compris fourniture de cadenas type artillerie (une clé pour tous)</t>
    </r>
  </si>
  <si>
    <r>
      <rPr>
        <b/>
        <u/>
        <sz val="10"/>
        <rFont val="Times New Roman"/>
        <family val="1"/>
      </rPr>
      <t>Installation de chantier et demobilisation</t>
    </r>
    <r>
      <rPr>
        <sz val="10"/>
        <rFont val="Times New Roman"/>
        <family val="1"/>
      </rPr>
      <t xml:space="preserve"> :                                                                        Ce prix rémunère au forfait l'entrepreuneur pour:                                                                        - La mobilisation, l’installation, le nettoyage des lieux avant et après les opérations y compris matérialisation des ouvrages  à réaliser avec des piquets de référence, essais de pressions, désinfection, mise en service et toutes sujestions;                                                                                     -Le gardiennage du chantier;                                                                                                          - Les installations du matériel et des ouvrages provisoires destinés à assurer la protection des travaux contre les venues d'eau et la sécurité des usagers en général;
- La mise en œuvre d'un  panneau d'information de dimensions 2.40 m x 1.20 m environ, disposé à environ 2 m du sol à proximité des travaux selon les directives du Maître d'ouvrage et conformément aux descriptions données au commencement des travaux;
- La remise des plans de récolement;                                                                                               - La remise d'un manuel d'opération;                                                                                           - Toutes suggestions comprises.
</t>
    </r>
  </si>
  <si>
    <r>
      <rPr>
        <b/>
        <sz val="11"/>
        <color rgb="FF000000"/>
        <rFont val="Times New Roman"/>
        <family val="1"/>
      </rPr>
      <t>Fourniture, transport et pose de tuyaux  ( captage source Benjamin-réservoir R1 (55.7 m3))</t>
    </r>
    <r>
      <rPr>
        <sz val="11"/>
        <color rgb="FF000000"/>
        <rFont val="Times New Roman"/>
        <family val="1"/>
      </rPr>
      <t xml:space="preserve">                     </t>
    </r>
  </si>
  <si>
    <r>
      <rPr>
        <b/>
        <u/>
        <sz val="11"/>
        <rFont val="Times New Roman"/>
        <family val="1"/>
      </rPr>
      <t xml:space="preserve">Formation plombiers: </t>
    </r>
    <r>
      <rPr>
        <u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                                                                                Ce prix rémunère l’entrepreneur à l'unité pour:
- la formation des plombiers;
- montage et démontage de vannes, de ventouses, de compteurs et toutes autres pièces et accessoires;
- réparations de fuites des conduites galvanisées et PVC;
- un curriculum de formation.
Ces plombiers seront recrutés avec l'appui du Maitre d'Ouvrage et doivent êtres des résidants permanents de la zone du projet </t>
    </r>
  </si>
  <si>
    <t>Ce prix remunère au m3 l'entrepreuneur pour :                                           - Le rehaussement de la partie basse du mur de protection en maconnerie de roche dosé avec un mortier de 300 kg/m3 (Longueur = 2.50 m, hauteur =0.50 m, épaisseur = 0.40 m soit 0.5 m3 ; ainsi  que  toutes  sujestions comprises.</t>
  </si>
  <si>
    <t>Ce prix remunère au m2 l'entrepreneur pour :                                           - Le décapage des surfaces intérieure et extérieure des murs de protection et l'application d'une couche de crépissage, d'une couche d’enduissage et d'une couche de peinture (Surface = 66.15 m2); ainsi  que  toutes  sujetions comprises.</t>
  </si>
  <si>
    <t>Ce prix renumère au m2 l'entrepreneur pour :                                  - L’application d’une couche 5 cm de béton Q250 sur l’espace réservé à l’intérieur du mur (Surface = 25.64 m2); ainsi  que  toutes  sujestions comprises.</t>
  </si>
  <si>
    <t xml:space="preserve"> Ce prix renumère au m2 l'entrepreneur pour :                                             - Le crépissage et l’enduisage des marches intérieures (Surface = 3.10 m2), ainsi  que  toutes  sujestions comprises.</t>
  </si>
  <si>
    <t xml:space="preserve"> Ce prix remunère au m3 l'entrepreneur pour :                                              - La démolition et la reconstruction du pallier extérieur (Volume de béton à démolir = 0.45 m3, volume de béton Q350 à construire = 0.67 m3); ainsi  que  toutes  sujestions comprises.</t>
  </si>
  <si>
    <t xml:space="preserve"> Ce prix remunère au m3 l'entrepreneur pour :                                              - La construction d’une rampe d’accès en béton Q350, partant du pallier extérieur vers la route (Longueur = 4.00 m, Largeur = 1.30 m, épaisseur = 0.20 m) ; ainsi  que  toutes  sujestions comprises.   </t>
  </si>
  <si>
    <r>
      <t xml:space="preserve">Construction d'un bassin de rétention muni d'un partiteur dans le périmètre immédiat de la boîte de captage au PK+0+00 en aval de la  boite de captage existant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  <family val="1"/>
      </rPr>
      <t>C</t>
    </r>
    <r>
      <rPr>
        <sz val="11"/>
        <color rgb="FF000000"/>
        <rFont val="Times New Roman"/>
        <family val="1"/>
      </rPr>
      <t>e prix renumère à l'unité l'entrepreneur pour :                                                          -  L'ensemble des travaux et fournitures nécessaires à la construction de la nouvelle boite de captage suivant le plan -PBEN-06, les spécifications techniques et ainsi que toutes sujétions comprises.</t>
    </r>
  </si>
  <si>
    <r>
      <rPr>
        <b/>
        <u/>
        <sz val="11"/>
        <color rgb="FF000000"/>
        <rFont val="Times New Roman"/>
        <family val="1"/>
      </rPr>
      <t xml:space="preserve">Construction de la cloture en cyclofence    </t>
    </r>
    <r>
      <rPr>
        <b/>
        <sz val="11"/>
        <color rgb="FF000000"/>
        <rFont val="Times New Roman"/>
        <family val="1"/>
      </rPr>
      <t xml:space="preserve">                                                                   </t>
    </r>
    <r>
      <rPr>
        <sz val="11"/>
        <color rgb="FF000000"/>
        <rFont val="Times New Roman"/>
        <family val="1"/>
      </rPr>
      <t>Ce prix rémunère l'entrepreneur au mètre linéaire pour:                       -  L'ensemble des travaux et fournitures nécessaires à la construction de la cloture en cyclofence du captage de Benjamin suivant le plan -PBEN-15, les spécifications techniques et ainsi que toutes sujétions comprises.</t>
    </r>
  </si>
  <si>
    <t xml:space="preserve">Ce prix rémunère l'entrepreneur au mètre linéaire pour :                                       -la fourniture (achat) des conduites en PVC SCH40 de 3 pouces et accessoires;                                                                                                          -le transport des conduites;                                                                                                                 -la fouille de tranchées (100cm*50 cm) ainsi que le dédommagement des propriétaires pour leurs cultures arrachées;                                                                 -la pose des conduites, les tests de pression;                                                                                             -la main d'oeuvre et toutes sujetions.                                                                                           </t>
  </si>
  <si>
    <r>
      <rPr>
        <b/>
        <u/>
        <sz val="11"/>
        <color rgb="FF000000"/>
        <rFont val="Times New Roman"/>
        <family val="1"/>
      </rPr>
      <t>Sablage :</t>
    </r>
    <r>
      <rPr>
        <b/>
        <sz val="11"/>
        <color rgb="FF000000"/>
        <rFont val="Times New Roman"/>
        <family val="1"/>
      </rPr>
      <t xml:space="preserve">                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Ce prix rémunère l'entrepreneur au mètre lineaire pour:                                                 - L'achat, le transport et  la pose de sable fin (couche de sable de 50 cm: 20 cm en dessous et 30 cm au dessus des conduites) dans le tranché et toutes sujetions comprises.</t>
    </r>
  </si>
  <si>
    <r>
      <rPr>
        <b/>
        <u/>
        <sz val="11"/>
        <color rgb="FF000000"/>
        <rFont val="Times New Roman"/>
        <family val="1"/>
      </rPr>
      <t xml:space="preserve">Remblayage : </t>
    </r>
    <r>
      <rPr>
        <b/>
        <sz val="11"/>
        <color rgb="FF000000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Ce prix rémunère l'entrepreneur au mètre linéaire pour:                                                    - Le remblayage des tranchés après l'intallation des mL de conduites  3''  et toutes sujestions comprises</t>
    </r>
  </si>
  <si>
    <r>
      <rPr>
        <b/>
        <u/>
        <sz val="11"/>
        <rFont val="Times New Roman"/>
        <family val="1"/>
      </rPr>
      <t xml:space="preserve">Construction de cavaliers (construction murets/renforcement murets en maconnerie de roche dans les zones 1 et 2 ( ligne d'adduction):  </t>
    </r>
    <r>
      <rPr>
        <b/>
        <sz val="11"/>
        <rFont val="Times New Roman"/>
        <family val="1"/>
      </rPr>
      <t xml:space="preserve">                                                                                         </t>
    </r>
    <r>
      <rPr>
        <sz val="11"/>
        <rFont val="Times New Roman"/>
        <family val="1"/>
      </rPr>
      <t>Ce prix rémunère à l'unité pour:                                                                           - L'ensemble des travaux et fournitures nécessaires à la construction ou renforcement de  cavaliers ( construction/renforcement murets en maconnerie de roche) suivant le plan PBEN-05, les spécifications techniques                                                                                     - la protection des conduites par la mise en place d'une couche de béton ou la réalisation de cavaliers dans les zones nécessiteuses ou les zones à fortes pentes afin de reduire les risques d'érosion et ainsi que toutes sujétions comprises.</t>
    </r>
  </si>
  <si>
    <r>
      <rPr>
        <b/>
        <u/>
        <sz val="11"/>
        <color theme="1"/>
        <rFont val="Times New Roman"/>
        <family val="1"/>
      </rPr>
      <t>Construction bornes de repérage:</t>
    </r>
    <r>
      <rPr>
        <b/>
        <sz val="11"/>
        <color theme="1"/>
        <rFont val="Times New Roman"/>
        <family val="1"/>
      </rPr>
      <t xml:space="preserve">                                                                </t>
    </r>
    <r>
      <rPr>
        <sz val="11"/>
        <color theme="1"/>
        <rFont val="Times New Roman"/>
        <family val="1"/>
      </rPr>
      <t>Ce prix rémunère l'entrepreneur à l'unité pour :                                                           - la pose de bornes de répérage à chaque 20 m ou 40 m dans les jardins et chaque 30 ou 50 m sur la grande route. Elles sont en béton de dimension 30 cm * 30 cm sur 40 cm de profondeur. Sur ces bornes sont inscrits le sens de l’écoulement  de l’eau, le diamètre des conduites, le nombre de ligne enterré et DINEPA. Leurs positions doivent-etre identifiées en accord avec le maitre d'ouvrage, et ainsi que toutes les suggestions comprises</t>
    </r>
  </si>
  <si>
    <r>
      <t>Réservoir #1 - Point de bifurcation vers Trou Couleuvre te Cité Lumière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                     Ce prix rémunère au mètre linéaire l'entrepreneur pour:                                                                                                                                      -la fourniture (achat) des conduites en PVC SCH40 de 2''1/2;                           -le transport des conduites;                                                                                                                 -la fouille de tranchées (100 cm * 40 cm) ainsi que le dédommagement des propriétaires pour leurs cultures arrachées (si nécessaires);                                                                 -la pose des conduites, les tests d'étanchéité et de pression;                                          - l'achat des pièces nécessaires (tés, coudes, raccords) à la mise en oeuvre;                                                                                                        -la main d'oeuvre et toutes sujetions.          </t>
    </r>
  </si>
  <si>
    <r>
      <t xml:space="preserve">Point de bifurcation vers Trou couleuvre et cité lumière – Fontaine #2 (F2) ): 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          Ce prix rémunère au mètre linéaire l'entrepreneur pour: </t>
    </r>
    <r>
      <rPr>
        <sz val="11"/>
        <color rgb="FFFF0000"/>
        <rFont val="Times New Roman"/>
        <family val="1"/>
      </rPr>
      <t xml:space="preserve">                                                                                                        </t>
    </r>
    <r>
      <rPr>
        <sz val="11"/>
        <rFont val="Times New Roman"/>
        <family val="1"/>
      </rPr>
      <t xml:space="preserve">-la fourniture (achat) des conduites en PVC SCH40 de 1''1/2;                           -le transport des conduites;                                                                                                                 -la fouille de tranchées (100 cm * 40 cm) ainsi que le dédommagement des propriétaires pour leurs cultures arrachées (si nécessaires);                                                                                  -la pose des conduites, les tests d'étanchéité et de pression;                                          - l'achat des pièces nécessaires (tés, coudes, raccords) à la mise en oeuvre;                                                                                                        -la main d'oeuvre et toutes sujestions.    </t>
    </r>
    <r>
      <rPr>
        <sz val="11"/>
        <color rgb="FFFF0000"/>
        <rFont val="Times New Roman"/>
        <family val="1"/>
      </rPr>
      <t xml:space="preserve">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</rPr>
      <t xml:space="preserve">            </t>
    </r>
  </si>
  <si>
    <r>
      <rPr>
        <b/>
        <u/>
        <sz val="11"/>
        <color rgb="FF000000"/>
        <rFont val="Times New Roman"/>
        <family val="1"/>
      </rPr>
      <t xml:space="preserve">Fontaine #2 (F2) – Fontaine #3 (F3)):   </t>
    </r>
    <r>
      <rPr>
        <sz val="11"/>
        <color rgb="FF000000"/>
        <rFont val="Times New Roman"/>
        <family val="1"/>
      </rPr>
      <t xml:space="preserve">                                           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(100 cm * 40 cm) ainsi que le dédommagement des propriétaires pour leurs cultures arrachées (si nécessaires);                                                                                  -la pose des conduites, les tests d'étanchéité et de pression;                                          - l'achat des pièces nécessaires (tés, coudes, raccords) à la mise en oeuvre;                                                                                                        -la main d'oeuvre et toutes sujestions.                                                                                                                                          </t>
    </r>
  </si>
  <si>
    <r>
      <t>Point de bifurcation vers trou couleuvre et cité lumière – Réservoir #2 (Cité Lumière)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(100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   </t>
    </r>
  </si>
  <si>
    <r>
      <t xml:space="preserve">Fontaine #3 (F3) – Fin Réseau (Trou Couleuvre) </t>
    </r>
    <r>
      <rPr>
        <sz val="11"/>
        <color rgb="FF000000"/>
        <rFont val="Times New Roman"/>
        <family val="1"/>
      </rPr>
      <t xml:space="preserve">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(100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</t>
    </r>
  </si>
  <si>
    <r>
      <t>Réservoir #2 – Vanne (V8)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(80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              </t>
    </r>
  </si>
  <si>
    <r>
      <t>Vanne (V8) – Fontaine #7 (F7) (Nan Ma)</t>
    </r>
    <r>
      <rPr>
        <sz val="11"/>
        <color rgb="FF000000"/>
        <rFont val="Times New Roman"/>
        <family val="1"/>
      </rPr>
      <t xml:space="preserve">             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(80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</t>
    </r>
  </si>
  <si>
    <r>
      <rPr>
        <b/>
        <u/>
        <sz val="11"/>
        <color rgb="FF000000"/>
        <rFont val="Times New Roman"/>
        <family val="1"/>
      </rPr>
      <t>Vanne (V8) - Fontaine #6 (F6)</t>
    </r>
    <r>
      <rPr>
        <sz val="11"/>
        <color rgb="FF000000"/>
        <rFont val="Times New Roman"/>
        <family val="1"/>
      </rPr>
      <t xml:space="preserve">                                               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(80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</t>
    </r>
  </si>
  <si>
    <r>
      <rPr>
        <b/>
        <u/>
        <sz val="11"/>
        <color rgb="FF000000"/>
        <rFont val="Times New Roman"/>
        <family val="1"/>
      </rPr>
      <t xml:space="preserve">Vanne (V8) – Fin Réseau (Cité Lumière)                             </t>
    </r>
    <r>
      <rPr>
        <sz val="11"/>
        <color rgb="FF000000"/>
        <rFont val="Times New Roman"/>
        <family val="1"/>
      </rPr>
      <t xml:space="preserve">                       Ce prix rémunère au mètre linéaire l'entrepreneur pour:                                                                                                         -la fourniture (achat) des conduites en PVC SCH40 de 1''1/2;                           -le transport des conduites;                                                                                                                 -la fouille de tranchées (80 cm * 40 cm) ainsi que le dédommagement des propriétaires pour leurs cultures arrachées (si necessaires);                                                                 -la pose des conduites, les tests d'étanchéité et de pression;                                          - l'achat des pièces necessaires (tés, coudes, raccords) à la mise en oeuvre;                                                                                                        -la main d'oeuvre et toutes sujestions.</t>
    </r>
  </si>
  <si>
    <r>
      <rPr>
        <b/>
        <u/>
        <sz val="11"/>
        <rFont val="Times New Roman"/>
        <family val="1"/>
      </rPr>
      <t xml:space="preserve">Construction de cavaliers (murets/renforcement murets en maconnerie de roche ) zone 3,4 et 5 ( ligne de distribution):      </t>
    </r>
    <r>
      <rPr>
        <sz val="11"/>
        <rFont val="Times New Roman"/>
        <family val="1"/>
      </rPr>
      <t xml:space="preserve">                                                          Ce prix rmunère l'entrepreneur à l'unité pour:                                                                                             -L'ensemble des travaux et fournitures nécessaires à la construction de  cavaliers (muret en maconnerie de roche) suivant les plans PBEN-05, les spécifications techniques, et ainsi que toutes sujétions comprises.                                                                                                                             </t>
    </r>
  </si>
  <si>
    <r>
      <rPr>
        <b/>
        <u/>
        <sz val="11"/>
        <rFont val="Times New Roman"/>
        <family val="1"/>
      </rPr>
      <t>Construction bornes de répérage:</t>
    </r>
    <r>
      <rPr>
        <b/>
        <sz val="11"/>
        <rFont val="Times New Roman"/>
        <family val="1"/>
      </rPr>
      <t xml:space="preserve">                                                                   </t>
    </r>
    <r>
      <rPr>
        <sz val="11"/>
        <rFont val="Times New Roman"/>
        <family val="1"/>
      </rPr>
      <t>Ce prix rémunère l'entrepreneur à l'unité pour :                                               la pose de bornes de repérage à chaque 20 m ou 40 m dans les jardins et chaque 30 ou 50 m sur la grande route. Elles sont en béton de dimension 30 cm X 30 cm sur 40 cm de profondeur. Sur ces bornes sont inscrits le sens de l’écoulement  de l’eau, le diamètre des conduites, le nombre de ligne enterré et DINEPA. Leurs positions doivent-etre identifiées en accord avec le maitre d'ouvrage, et ainsi que toutes les suggestions comprises</t>
    </r>
  </si>
  <si>
    <t xml:space="preserve"> </t>
  </si>
  <si>
    <r>
      <rPr>
        <b/>
        <u/>
        <sz val="11"/>
        <rFont val="Times New Roman"/>
        <family val="1"/>
      </rPr>
      <t xml:space="preserve">Construction de regard pour vannes refoulement, sectionnement/regulateur de débit et de pression: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</t>
    </r>
    <r>
      <rPr>
        <sz val="11"/>
        <rFont val="Times New Roman"/>
        <family val="1"/>
      </rPr>
      <t xml:space="preserve">
Ce prix rémunère à l'unité l'Entrepreneur pour:
- la réalisation d'un regard en maçonnerie de 80 cm x 80 cm de roches sélectionnées au mortier dosé à 350 kg de ciment par m3, avec tampon métallique </t>
    </r>
  </si>
  <si>
    <r>
      <rPr>
        <b/>
        <u/>
        <sz val="11"/>
        <rFont val="Times New Roman"/>
        <family val="1"/>
      </rPr>
      <t xml:space="preserve">Réhabilitation de trois ( 3) bornes fontaines: </t>
    </r>
    <r>
      <rPr>
        <u/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                                                                                         Ce prix rémunère à l'unité l'Entrepreneur pour:                                            - Le décapage des parois et réfection de la finition ;
- La reprise des  installations hydrauliques avec des tuyaux galvanisés 3/4' ;
- L’Installation de robinets automatiques de type Talbot (8)
- La reprise des systèmes de drainage et d’assainissement ;
- La finition des radiers.
- L’ajout d’une couche de peinture (25.10 m2)
- L’ajout d’une boite vanne 65 cmx 45 cm)
- Pose de tapes d’accès  (45cm X 45 cm) muni d’un cadenas Yale (50 mm)
- Pose d’une vanne ¾ type Ball Valve Nibco, modele USA), ainsi que toutes sujetions comprises.</t>
    </r>
  </si>
  <si>
    <r>
      <t xml:space="preserve">La construction de 20 ml de canal de maçonnerie de roche        </t>
    </r>
    <r>
      <rPr>
        <sz val="11"/>
        <color theme="1"/>
        <rFont val="Times New Roman"/>
        <family val="1"/>
      </rPr>
      <t>Les travaux de construction  (voir PBEN-06 (A)) comprennent :Les travaux de préparation du site de construction du canal, incluant le débroussaillage et les travaux de terrassement ;Les travaux de dérivation de l’eau afin de faciliter la construction du canal ; Les travaux de fouilles des tranchées ; Fonçage gravier sur une épaisseur 5 cm ;La construction de la dalle de fond du canal en béton non armé Q400 ; La construction des parois latérales du canal en maçonnerie de roche suivant les détails du plan ;Le crépissage et enduisage des parois au mortier de ciment dosé à 450 kg/m3 avec une épaisseur de 2.5 cm, la confection de 3 vannes/portes et ainsi que toutes sujétions comprises.</t>
    </r>
    <r>
      <rPr>
        <b/>
        <u/>
        <sz val="11"/>
        <color theme="1"/>
        <rFont val="Times New Roman"/>
        <family val="1"/>
      </rPr>
      <t xml:space="preserve">
</t>
    </r>
  </si>
  <si>
    <r>
      <rPr>
        <b/>
        <u/>
        <sz val="11"/>
        <rFont val="Times New Roman"/>
        <family val="1"/>
      </rPr>
      <t>Fourniture de conduites et d'accessoires pour 15 branchements privés:</t>
    </r>
    <r>
      <rPr>
        <b/>
        <sz val="11"/>
        <rFont val="Times New Roman"/>
        <family val="1"/>
      </rPr>
      <t xml:space="preserve">  </t>
    </r>
    <r>
      <rPr>
        <sz val="11"/>
        <rFont val="Times New Roman"/>
        <family val="1"/>
      </rPr>
      <t xml:space="preserve">                                                                                     Ce prix remunère l'entrepreneur à l'unité pour:                                                               La fourniture (l'achat) de 300 ml de conduites 3/4 PVC-SCH40 (25 mm), 15 compteurs 1/2 et accessoires, 15 reduisseurs 3/4*1/2, 15 colliers 50 mm*25 mm, le paiement de la fouille, le transport, la main d'oeuvre, facilitant les travaux de connection de 15 branchements privés et  tous les accessoires nécessaires .</t>
    </r>
  </si>
  <si>
    <r>
      <rPr>
        <b/>
        <u/>
        <sz val="11"/>
        <color rgb="FF000000"/>
        <rFont val="Times New Roman"/>
        <family val="1"/>
      </rPr>
      <t>Installation de vannes vidanges 1''1/2 (Fin réseau trou couleuvre et Fin réseau cité lumière</t>
    </r>
    <r>
      <rPr>
        <sz val="11"/>
        <color rgb="FF000000"/>
        <rFont val="Times New Roman"/>
        <family val="1"/>
      </rPr>
      <t>:                                                                                      Ce prix rémunère à l'unité l'Entrepreneur pour:                                          La fourniture, le transport et la mise en œuvre de (vanne a passage directe fonte DN 50 bride iso), la construction du regard muni d'une trappe d'accès (acier 3/8, couche anti-rouille et peinturé suivant les directives techniques du maitre d'ouvrage)  ainsi que toutes sujétions comprises.</t>
    </r>
  </si>
  <si>
    <r>
      <rPr>
        <b/>
        <u/>
        <sz val="11"/>
        <color rgb="FF000000"/>
        <rFont val="Times New Roman"/>
        <family val="1"/>
      </rPr>
      <t xml:space="preserve">Installation de vannes vidanges 1''1/2 sur la ligne cité lumière (  respectivement aux points Pk 0+350 ; Pk-0+850 ; Pk 1+250 ;Pk 1+500):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            Ce prix rémunère à l'unité l'Entrepreneur pour:                                             La fourniture, le transport et la mise en œuvre de (vanne a passage directe fonte DN 50 bride iso), la construction du regard muni d'une trappe d'accès (acier 3/8, couche anti-rouille et peinturé suivant les directives techniques du maitre d'ouvrage)ainsi que toutes sujétions comprises.</t>
    </r>
  </si>
  <si>
    <r>
      <rPr>
        <b/>
        <u/>
        <sz val="11"/>
        <color rgb="FF000000"/>
        <rFont val="Times New Roman"/>
        <family val="1"/>
      </rPr>
      <t xml:space="preserve">Installation de vannes vidange 3''sur la ligne d'adduction (  respectivement au point PK 0+350; Pk-0+550): </t>
    </r>
    <r>
      <rPr>
        <sz val="11"/>
        <color rgb="FF000000"/>
        <rFont val="Times New Roman"/>
        <family val="1"/>
      </rPr>
      <t xml:space="preserve">                                                                                           Ce prix rémunère à l'unité l'Entrepreneur pour:                                          La fourniture, le transport et la mise en œuvre de (vanne a passage directe fonte DN 90 bride iso), la construction du regard muni d'une trappe d'accès (acier 3/8, couche anti-rouille et peinturé suivant les directives techniques du maitre d'ouvrage)ainsi que toutes sujétions comprises.</t>
    </r>
  </si>
  <si>
    <r>
      <rPr>
        <b/>
        <u/>
        <sz val="11"/>
        <rFont val="Times New Roman"/>
        <family val="1"/>
      </rPr>
      <t xml:space="preserve">Construction ouvrage de traverséee sur la ravine zone trou couleuvre Pk 0+943 ( ligne distribution trou couleuvre): </t>
    </r>
    <r>
      <rPr>
        <sz val="11"/>
        <rFont val="Times New Roman"/>
        <family val="1"/>
      </rPr>
      <t xml:space="preserve">                                                                                          Ce prix remunère l'entrepreneur à l'unité pour:                                  -  L'ensemble des travaux et fournitures nécessaires à la construction de l'ouvrage de traversée sur la ravine zone trou couleuvre,l'achat de 12 ml tuyau galvanisé et suivant le plan PBEN-18, les spécifications techniques et ainsi que toutes sujétions comprises.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</si>
</sst>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u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2" borderId="1" xfId="2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vertical="center" wrapText="1"/>
    </xf>
    <xf numFmtId="43" fontId="2" fillId="6" borderId="1" xfId="0" applyNumberFormat="1" applyFont="1" applyFill="1" applyBorder="1" applyAlignment="1">
      <alignment vertical="center" wrapText="1"/>
    </xf>
    <xf numFmtId="43" fontId="2" fillId="5" borderId="1" xfId="2" applyNumberFormat="1" applyFont="1" applyFill="1" applyBorder="1" applyAlignment="1">
      <alignment horizontal="center" vertical="center" wrapText="1"/>
    </xf>
    <xf numFmtId="43" fontId="6" fillId="8" borderId="1" xfId="2" applyNumberFormat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10" borderId="1" xfId="0" applyFont="1" applyFill="1" applyBorder="1" applyAlignment="1">
      <alignment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43" fontId="2" fillId="10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6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10" fillId="10" borderId="1" xfId="0" applyFont="1" applyFill="1" applyBorder="1"/>
    <xf numFmtId="0" fontId="3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3" fontId="2" fillId="0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43" fontId="2" fillId="8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43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8" fillId="3" borderId="1" xfId="0" applyFont="1" applyFill="1" applyBorder="1" applyAlignment="1">
      <alignment horizontal="center" vertical="center"/>
    </xf>
    <xf numFmtId="0" fontId="20" fillId="0" borderId="1" xfId="0" quotePrefix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7" fillId="0" borderId="1" xfId="0" applyFont="1" applyBorder="1"/>
    <xf numFmtId="0" fontId="19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0" fontId="5" fillId="8" borderId="1" xfId="0" applyFont="1" applyFill="1" applyBorder="1"/>
    <xf numFmtId="43" fontId="5" fillId="8" borderId="1" xfId="1" applyFont="1" applyFill="1" applyBorder="1" applyAlignment="1">
      <alignment horizontal="right" vertical="center"/>
    </xf>
    <xf numFmtId="43" fontId="23" fillId="8" borderId="1" xfId="1" applyFont="1" applyFill="1" applyBorder="1" applyAlignment="1">
      <alignment horizontal="right" vertical="center"/>
    </xf>
    <xf numFmtId="43" fontId="4" fillId="0" borderId="1" xfId="2" applyNumberFormat="1" applyFont="1" applyFill="1" applyBorder="1" applyAlignment="1">
      <alignment vertical="center" wrapText="1"/>
    </xf>
    <xf numFmtId="43" fontId="4" fillId="10" borderId="1" xfId="2" applyNumberFormat="1" applyFont="1" applyFill="1" applyBorder="1" applyAlignment="1">
      <alignment vertical="center" wrapText="1"/>
    </xf>
    <xf numFmtId="43" fontId="4" fillId="0" borderId="1" xfId="2" applyNumberFormat="1" applyFont="1" applyBorder="1" applyAlignment="1">
      <alignment vertical="center" wrapText="1"/>
    </xf>
    <xf numFmtId="43" fontId="4" fillId="5" borderId="1" xfId="2" applyNumberFormat="1" applyFont="1" applyFill="1" applyBorder="1" applyAlignment="1">
      <alignment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43" fontId="4" fillId="8" borderId="1" xfId="2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wrapText="1"/>
    </xf>
    <xf numFmtId="43" fontId="4" fillId="3" borderId="1" xfId="0" applyNumberFormat="1" applyFont="1" applyFill="1" applyBorder="1" applyAlignment="1">
      <alignment vertical="center" wrapText="1"/>
    </xf>
    <xf numFmtId="0" fontId="7" fillId="10" borderId="1" xfId="0" applyFont="1" applyFill="1" applyBorder="1" applyAlignment="1">
      <alignment horizontal="center" wrapText="1"/>
    </xf>
    <xf numFmtId="43" fontId="4" fillId="10" borderId="1" xfId="0" applyNumberFormat="1" applyFont="1" applyFill="1" applyBorder="1" applyAlignment="1">
      <alignment vertical="center" wrapText="1"/>
    </xf>
    <xf numFmtId="43" fontId="7" fillId="0" borderId="1" xfId="2" applyNumberFormat="1" applyFont="1" applyFill="1" applyBorder="1" applyAlignment="1">
      <alignment vertical="center" wrapText="1"/>
    </xf>
    <xf numFmtId="43" fontId="4" fillId="2" borderId="1" xfId="2" applyNumberFormat="1" applyFont="1" applyFill="1" applyBorder="1" applyAlignment="1">
      <alignment vertical="center" wrapText="1"/>
    </xf>
    <xf numFmtId="43" fontId="6" fillId="8" borderId="1" xfId="2" applyNumberFormat="1" applyFont="1" applyFill="1" applyBorder="1" applyAlignment="1">
      <alignment vertical="center" wrapText="1"/>
    </xf>
    <xf numFmtId="43" fontId="7" fillId="3" borderId="1" xfId="2" applyNumberFormat="1" applyFont="1" applyFill="1" applyBorder="1" applyAlignment="1">
      <alignment vertical="center" wrapText="1"/>
    </xf>
    <xf numFmtId="43" fontId="7" fillId="10" borderId="1" xfId="2" applyNumberFormat="1" applyFont="1" applyFill="1" applyBorder="1" applyAlignment="1">
      <alignment vertical="center" wrapText="1"/>
    </xf>
    <xf numFmtId="43" fontId="7" fillId="11" borderId="1" xfId="2" applyNumberFormat="1" applyFont="1" applyFill="1" applyBorder="1" applyAlignment="1">
      <alignment vertical="center" wrapText="1"/>
    </xf>
    <xf numFmtId="43" fontId="4" fillId="3" borderId="1" xfId="2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43" fontId="4" fillId="0" borderId="1" xfId="0" applyNumberFormat="1" applyFont="1" applyBorder="1" applyAlignment="1">
      <alignment vertical="center" wrapText="1"/>
    </xf>
    <xf numFmtId="43" fontId="7" fillId="8" borderId="1" xfId="0" applyNumberFormat="1" applyFont="1" applyFill="1" applyBorder="1" applyAlignment="1">
      <alignment horizontal="center" vertical="center" wrapText="1"/>
    </xf>
    <xf numFmtId="43" fontId="4" fillId="8" borderId="1" xfId="0" applyNumberFormat="1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43" fontId="7" fillId="12" borderId="1" xfId="0" applyNumberFormat="1" applyFont="1" applyFill="1" applyBorder="1" applyAlignment="1">
      <alignment horizontal="center" vertical="center" wrapText="1"/>
    </xf>
    <xf numFmtId="43" fontId="24" fillId="12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 wrapText="1"/>
    </xf>
    <xf numFmtId="43" fontId="3" fillId="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/>
    </xf>
    <xf numFmtId="0" fontId="10" fillId="7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I113"/>
  <sheetViews>
    <sheetView tabSelected="1" zoomScale="94" zoomScaleNormal="140" workbookViewId="0">
      <selection activeCell="L81" sqref="L81"/>
    </sheetView>
  </sheetViews>
  <sheetFormatPr defaultColWidth="10.85546875" defaultRowHeight="15" x14ac:dyDescent="0.25"/>
  <cols>
    <col min="1" max="3" width="10.85546875" style="71"/>
    <col min="4" max="4" width="7.28515625" style="71" customWidth="1"/>
    <col min="5" max="5" width="61.5703125" style="71" customWidth="1"/>
    <col min="6" max="6" width="9.28515625" style="71"/>
    <col min="7" max="7" width="12.28515625" style="71" customWidth="1"/>
    <col min="8" max="8" width="10.42578125" style="71" customWidth="1"/>
    <col min="9" max="9" width="13.42578125" style="71" customWidth="1"/>
    <col min="10" max="16384" width="10.85546875" style="71"/>
  </cols>
  <sheetData>
    <row r="3" spans="4:9" ht="29.25" customHeight="1" x14ac:dyDescent="0.25">
      <c r="D3" s="124" t="s">
        <v>8</v>
      </c>
      <c r="E3" s="124"/>
      <c r="F3" s="124"/>
      <c r="G3" s="124"/>
      <c r="H3" s="124"/>
      <c r="I3" s="124"/>
    </row>
    <row r="4" spans="4:9" ht="15.75" x14ac:dyDescent="0.25">
      <c r="D4" s="125" t="s">
        <v>0</v>
      </c>
      <c r="E4" s="125"/>
      <c r="F4" s="125"/>
      <c r="G4" s="125"/>
      <c r="H4" s="125"/>
      <c r="I4" s="125"/>
    </row>
    <row r="5" spans="4:9" x14ac:dyDescent="0.25">
      <c r="D5" s="120" t="s">
        <v>1</v>
      </c>
      <c r="E5" s="121"/>
      <c r="F5" s="121"/>
      <c r="G5" s="121"/>
      <c r="H5" s="121"/>
      <c r="I5" s="121"/>
    </row>
    <row r="6" spans="4:9" ht="42.75" x14ac:dyDescent="0.25">
      <c r="D6" s="10" t="s">
        <v>2</v>
      </c>
      <c r="E6" s="7" t="s">
        <v>3</v>
      </c>
      <c r="F6" s="7" t="s">
        <v>4</v>
      </c>
      <c r="G6" s="10" t="s">
        <v>5</v>
      </c>
      <c r="H6" s="10" t="s">
        <v>6</v>
      </c>
      <c r="I6" s="7" t="s">
        <v>7</v>
      </c>
    </row>
    <row r="7" spans="4:9" ht="15" customHeight="1" x14ac:dyDescent="0.25">
      <c r="D7" s="122" t="s">
        <v>92</v>
      </c>
      <c r="E7" s="122"/>
      <c r="F7" s="122"/>
      <c r="G7" s="122"/>
      <c r="H7" s="122"/>
      <c r="I7" s="122"/>
    </row>
    <row r="8" spans="4:9" ht="15.75" x14ac:dyDescent="0.25">
      <c r="D8" s="72">
        <v>1</v>
      </c>
      <c r="E8" s="123" t="s">
        <v>9</v>
      </c>
      <c r="F8" s="123"/>
      <c r="G8" s="123"/>
      <c r="H8" s="123"/>
      <c r="I8" s="123"/>
    </row>
    <row r="9" spans="4:9" ht="242.25" x14ac:dyDescent="0.25">
      <c r="D9" s="73">
        <v>1.1000000000000001</v>
      </c>
      <c r="E9" s="74" t="s">
        <v>122</v>
      </c>
      <c r="F9" s="70" t="s">
        <v>10</v>
      </c>
      <c r="G9" s="70">
        <v>1</v>
      </c>
      <c r="H9" s="70"/>
      <c r="I9" s="15">
        <f>G9*H9</f>
        <v>0</v>
      </c>
    </row>
    <row r="10" spans="4:9" ht="15.75" x14ac:dyDescent="0.25">
      <c r="D10" s="76"/>
      <c r="E10" s="76" t="s">
        <v>11</v>
      </c>
      <c r="F10" s="77"/>
      <c r="G10" s="78"/>
      <c r="H10" s="79"/>
      <c r="I10" s="80">
        <f>I9</f>
        <v>0</v>
      </c>
    </row>
    <row r="11" spans="4:9" x14ac:dyDescent="0.25">
      <c r="D11" s="14">
        <v>2</v>
      </c>
      <c r="E11" s="1" t="s">
        <v>12</v>
      </c>
      <c r="F11" s="108"/>
      <c r="G11" s="49"/>
      <c r="H11" s="115"/>
      <c r="I11" s="19"/>
    </row>
    <row r="12" spans="4:9" x14ac:dyDescent="0.25">
      <c r="D12" s="17">
        <v>2.1</v>
      </c>
      <c r="E12" s="18" t="s">
        <v>105</v>
      </c>
      <c r="F12" s="109"/>
      <c r="G12" s="111"/>
      <c r="H12" s="116"/>
      <c r="I12" s="20"/>
    </row>
    <row r="13" spans="4:9" x14ac:dyDescent="0.25">
      <c r="D13" s="17" t="s">
        <v>13</v>
      </c>
      <c r="E13" s="18" t="s">
        <v>14</v>
      </c>
      <c r="F13" s="109"/>
      <c r="G13" s="111"/>
      <c r="H13" s="116"/>
      <c r="I13" s="20"/>
    </row>
    <row r="14" spans="4:9" ht="75" x14ac:dyDescent="0.25">
      <c r="D14" s="3" t="s">
        <v>15</v>
      </c>
      <c r="E14" s="5" t="s">
        <v>125</v>
      </c>
      <c r="F14" s="27" t="s">
        <v>16</v>
      </c>
      <c r="G14" s="27">
        <v>0.5</v>
      </c>
      <c r="H14" s="70">
        <v>0</v>
      </c>
      <c r="I14" s="70">
        <f t="shared" ref="I14:I19" si="0">G14*H14</f>
        <v>0</v>
      </c>
    </row>
    <row r="15" spans="4:9" ht="75" x14ac:dyDescent="0.25">
      <c r="D15" s="3" t="s">
        <v>17</v>
      </c>
      <c r="E15" s="5" t="s">
        <v>126</v>
      </c>
      <c r="F15" s="27" t="s">
        <v>18</v>
      </c>
      <c r="G15" s="27">
        <v>66.150000000000006</v>
      </c>
      <c r="H15" s="70">
        <v>0</v>
      </c>
      <c r="I15" s="70">
        <f t="shared" si="0"/>
        <v>0</v>
      </c>
    </row>
    <row r="16" spans="4:9" ht="60" x14ac:dyDescent="0.25">
      <c r="D16" s="3" t="s">
        <v>19</v>
      </c>
      <c r="E16" s="5" t="s">
        <v>127</v>
      </c>
      <c r="F16" s="27" t="s">
        <v>20</v>
      </c>
      <c r="G16" s="27">
        <v>25.64</v>
      </c>
      <c r="H16" s="70">
        <v>0</v>
      </c>
      <c r="I16" s="70">
        <f t="shared" si="0"/>
        <v>0</v>
      </c>
    </row>
    <row r="17" spans="4:9" ht="45" x14ac:dyDescent="0.25">
      <c r="D17" s="3" t="s">
        <v>21</v>
      </c>
      <c r="E17" s="5" t="s">
        <v>128</v>
      </c>
      <c r="F17" s="27" t="s">
        <v>18</v>
      </c>
      <c r="G17" s="27">
        <v>3.1</v>
      </c>
      <c r="H17" s="70">
        <v>0</v>
      </c>
      <c r="I17" s="70">
        <f t="shared" si="0"/>
        <v>0</v>
      </c>
    </row>
    <row r="18" spans="4:9" ht="60" x14ac:dyDescent="0.25">
      <c r="D18" s="3" t="s">
        <v>22</v>
      </c>
      <c r="E18" s="5" t="s">
        <v>129</v>
      </c>
      <c r="F18" s="27" t="s">
        <v>16</v>
      </c>
      <c r="G18" s="27">
        <v>0.67</v>
      </c>
      <c r="H18" s="70">
        <v>0</v>
      </c>
      <c r="I18" s="70">
        <f t="shared" si="0"/>
        <v>0</v>
      </c>
    </row>
    <row r="19" spans="4:9" ht="60" x14ac:dyDescent="0.25">
      <c r="D19" s="3" t="s">
        <v>23</v>
      </c>
      <c r="E19" s="5" t="s">
        <v>130</v>
      </c>
      <c r="F19" s="27" t="s">
        <v>16</v>
      </c>
      <c r="G19" s="27">
        <v>1.04</v>
      </c>
      <c r="H19" s="70">
        <v>0</v>
      </c>
      <c r="I19" s="70">
        <f t="shared" si="0"/>
        <v>0</v>
      </c>
    </row>
    <row r="20" spans="4:9" x14ac:dyDescent="0.25">
      <c r="D20" s="3"/>
      <c r="E20" s="16" t="s">
        <v>24</v>
      </c>
      <c r="F20" s="38"/>
      <c r="G20" s="86"/>
      <c r="H20" s="86"/>
      <c r="I20" s="21">
        <f>I19+I18+I17+I16+I15+I14</f>
        <v>0</v>
      </c>
    </row>
    <row r="21" spans="4:9" ht="102.75" x14ac:dyDescent="0.25">
      <c r="D21" s="4" t="s">
        <v>25</v>
      </c>
      <c r="E21" s="13" t="s">
        <v>131</v>
      </c>
      <c r="F21" s="2" t="s">
        <v>26</v>
      </c>
      <c r="G21" s="53">
        <v>1</v>
      </c>
      <c r="H21" s="70">
        <v>0</v>
      </c>
      <c r="I21" s="8">
        <f>G21*H21</f>
        <v>0</v>
      </c>
    </row>
    <row r="22" spans="4:9" ht="89.25" x14ac:dyDescent="0.25">
      <c r="D22" s="4" t="s">
        <v>27</v>
      </c>
      <c r="E22" s="6" t="s">
        <v>132</v>
      </c>
      <c r="F22" s="2" t="s">
        <v>28</v>
      </c>
      <c r="G22" s="53">
        <v>31.3</v>
      </c>
      <c r="H22" s="70">
        <v>0</v>
      </c>
      <c r="I22" s="8">
        <f>G22*H22</f>
        <v>0</v>
      </c>
    </row>
    <row r="23" spans="4:9" x14ac:dyDescent="0.25">
      <c r="D23" s="4"/>
      <c r="E23" s="11" t="s">
        <v>29</v>
      </c>
      <c r="F23" s="12"/>
      <c r="G23" s="12"/>
      <c r="H23" s="12"/>
      <c r="I23" s="22">
        <f>I20+I21+I22</f>
        <v>0</v>
      </c>
    </row>
    <row r="24" spans="4:9" x14ac:dyDescent="0.25">
      <c r="D24" s="14">
        <v>3</v>
      </c>
      <c r="E24" s="1" t="s">
        <v>30</v>
      </c>
      <c r="F24" s="108"/>
      <c r="G24" s="49"/>
      <c r="H24" s="49"/>
      <c r="I24" s="19"/>
    </row>
    <row r="25" spans="4:9" ht="28.5" x14ac:dyDescent="0.25">
      <c r="D25" s="23">
        <v>3.1</v>
      </c>
      <c r="E25" s="24" t="s">
        <v>123</v>
      </c>
      <c r="F25" s="110"/>
      <c r="G25" s="39"/>
      <c r="H25" s="39"/>
      <c r="I25" s="36"/>
    </row>
    <row r="26" spans="4:9" ht="120" x14ac:dyDescent="0.25">
      <c r="D26" s="3"/>
      <c r="E26" s="26" t="s">
        <v>133</v>
      </c>
      <c r="F26" s="27" t="s">
        <v>28</v>
      </c>
      <c r="G26" s="44">
        <v>944</v>
      </c>
      <c r="H26" s="70">
        <v>0</v>
      </c>
      <c r="I26" s="81">
        <f>H26*G26</f>
        <v>0</v>
      </c>
    </row>
    <row r="27" spans="4:9" x14ac:dyDescent="0.25">
      <c r="D27" s="23">
        <v>3.2</v>
      </c>
      <c r="E27" s="25" t="s">
        <v>31</v>
      </c>
      <c r="F27" s="39"/>
      <c r="G27" s="85"/>
      <c r="H27" s="85"/>
      <c r="I27" s="82"/>
    </row>
    <row r="28" spans="4:9" ht="75" x14ac:dyDescent="0.25">
      <c r="D28" s="3" t="s">
        <v>111</v>
      </c>
      <c r="E28" s="5" t="s">
        <v>134</v>
      </c>
      <c r="F28" s="28" t="s">
        <v>28</v>
      </c>
      <c r="G28" s="44">
        <v>944</v>
      </c>
      <c r="H28" s="70">
        <v>0</v>
      </c>
      <c r="I28" s="83">
        <f>H28*G28</f>
        <v>0</v>
      </c>
    </row>
    <row r="29" spans="4:9" ht="60" x14ac:dyDescent="0.25">
      <c r="D29" s="3" t="s">
        <v>112</v>
      </c>
      <c r="E29" s="5" t="s">
        <v>135</v>
      </c>
      <c r="F29" s="28" t="s">
        <v>28</v>
      </c>
      <c r="G29" s="44">
        <v>944</v>
      </c>
      <c r="H29" s="70">
        <v>0</v>
      </c>
      <c r="I29" s="83">
        <f>H29*G29</f>
        <v>0</v>
      </c>
    </row>
    <row r="30" spans="4:9" ht="15.75" x14ac:dyDescent="0.25">
      <c r="D30" s="3"/>
      <c r="E30" s="9" t="s">
        <v>113</v>
      </c>
      <c r="F30" s="34"/>
      <c r="G30" s="86"/>
      <c r="H30" s="86"/>
      <c r="I30" s="84">
        <f>SUM(I28:I29)</f>
        <v>0</v>
      </c>
    </row>
    <row r="31" spans="4:9" ht="15.75" x14ac:dyDescent="0.25">
      <c r="D31" s="23">
        <v>3.3</v>
      </c>
      <c r="E31" s="29" t="s">
        <v>35</v>
      </c>
      <c r="F31" s="30"/>
      <c r="G31" s="85"/>
      <c r="H31" s="85"/>
      <c r="I31" s="82"/>
    </row>
    <row r="32" spans="4:9" ht="174.75" customHeight="1" x14ac:dyDescent="0.25">
      <c r="D32" s="3" t="s">
        <v>32</v>
      </c>
      <c r="E32" s="31" t="s">
        <v>136</v>
      </c>
      <c r="F32" s="28" t="s">
        <v>26</v>
      </c>
      <c r="G32" s="44">
        <v>14</v>
      </c>
      <c r="H32" s="70">
        <v>0</v>
      </c>
      <c r="I32" s="81">
        <f>H32*G32</f>
        <v>0</v>
      </c>
    </row>
    <row r="33" spans="4:9" ht="15.75" x14ac:dyDescent="0.25">
      <c r="D33" s="23" t="s">
        <v>33</v>
      </c>
      <c r="E33" s="29" t="s">
        <v>36</v>
      </c>
      <c r="F33" s="30"/>
      <c r="G33" s="85"/>
      <c r="H33" s="85"/>
      <c r="I33" s="82"/>
    </row>
    <row r="34" spans="4:9" ht="134.25" x14ac:dyDescent="0.25">
      <c r="D34" s="4" t="s">
        <v>114</v>
      </c>
      <c r="E34" s="117" t="s">
        <v>137</v>
      </c>
      <c r="F34" s="118" t="s">
        <v>26</v>
      </c>
      <c r="G34" s="53">
        <v>24</v>
      </c>
      <c r="H34" s="53">
        <v>0</v>
      </c>
      <c r="I34" s="94">
        <f t="shared" ref="I34" si="1">H34*G34</f>
        <v>0</v>
      </c>
    </row>
    <row r="35" spans="4:9" ht="15.75" x14ac:dyDescent="0.25">
      <c r="D35" s="3"/>
      <c r="E35" s="33" t="s">
        <v>34</v>
      </c>
      <c r="F35" s="34"/>
      <c r="G35" s="86"/>
      <c r="H35" s="86"/>
      <c r="I35" s="84">
        <f>I32+I34</f>
        <v>0</v>
      </c>
    </row>
    <row r="36" spans="4:9" ht="15.75" x14ac:dyDescent="0.25">
      <c r="D36" s="3"/>
      <c r="E36" s="11" t="s">
        <v>37</v>
      </c>
      <c r="F36" s="35"/>
      <c r="G36" s="87"/>
      <c r="H36" s="87"/>
      <c r="I36" s="88">
        <f>I35+I30+I26</f>
        <v>0</v>
      </c>
    </row>
    <row r="37" spans="4:9" x14ac:dyDescent="0.25">
      <c r="D37" s="14">
        <v>4</v>
      </c>
      <c r="E37" s="1" t="s">
        <v>38</v>
      </c>
      <c r="F37" s="49"/>
      <c r="G37" s="89"/>
      <c r="H37" s="89"/>
      <c r="I37" s="90"/>
    </row>
    <row r="38" spans="4:9" ht="28.5" x14ac:dyDescent="0.25">
      <c r="D38" s="23" t="s">
        <v>93</v>
      </c>
      <c r="E38" s="25" t="s">
        <v>94</v>
      </c>
      <c r="F38" s="39"/>
      <c r="G38" s="91"/>
      <c r="H38" s="91"/>
      <c r="I38" s="92"/>
    </row>
    <row r="39" spans="4:9" ht="178.5" customHeight="1" x14ac:dyDescent="0.25">
      <c r="D39" s="3"/>
      <c r="E39" s="68" t="s">
        <v>138</v>
      </c>
      <c r="F39" s="2" t="s">
        <v>95</v>
      </c>
      <c r="G39" s="44">
        <v>492</v>
      </c>
      <c r="H39" s="70">
        <v>0</v>
      </c>
      <c r="I39" s="83">
        <f>H39*G39</f>
        <v>0</v>
      </c>
    </row>
    <row r="40" spans="4:9" ht="190.5" customHeight="1" x14ac:dyDescent="0.25">
      <c r="D40" s="3"/>
      <c r="E40" s="69" t="s">
        <v>139</v>
      </c>
      <c r="F40" s="2" t="s">
        <v>95</v>
      </c>
      <c r="G40" s="44">
        <v>90</v>
      </c>
      <c r="H40" s="70">
        <v>0</v>
      </c>
      <c r="I40" s="83">
        <f t="shared" ref="I40:I45" si="2">G40*H40</f>
        <v>0</v>
      </c>
    </row>
    <row r="41" spans="4:9" ht="183" customHeight="1" x14ac:dyDescent="0.25">
      <c r="D41" s="3"/>
      <c r="E41" s="37" t="s">
        <v>140</v>
      </c>
      <c r="F41" s="2" t="s">
        <v>95</v>
      </c>
      <c r="G41" s="44">
        <v>666</v>
      </c>
      <c r="H41" s="70">
        <v>0</v>
      </c>
      <c r="I41" s="83">
        <f t="shared" si="2"/>
        <v>0</v>
      </c>
    </row>
    <row r="42" spans="4:9" ht="186" customHeight="1" x14ac:dyDescent="0.25">
      <c r="D42" s="3"/>
      <c r="E42" s="69" t="s">
        <v>142</v>
      </c>
      <c r="F42" s="2" t="s">
        <v>95</v>
      </c>
      <c r="G42" s="44">
        <v>868</v>
      </c>
      <c r="H42" s="70">
        <v>0</v>
      </c>
      <c r="I42" s="83">
        <f t="shared" si="2"/>
        <v>0</v>
      </c>
    </row>
    <row r="43" spans="4:9" ht="187.5" customHeight="1" x14ac:dyDescent="0.25">
      <c r="D43" s="3"/>
      <c r="E43" s="69" t="s">
        <v>141</v>
      </c>
      <c r="F43" s="2" t="s">
        <v>95</v>
      </c>
      <c r="G43" s="44">
        <v>1735</v>
      </c>
      <c r="H43" s="70">
        <v>0</v>
      </c>
      <c r="I43" s="83">
        <f t="shared" si="2"/>
        <v>0</v>
      </c>
    </row>
    <row r="44" spans="4:9" ht="159" customHeight="1" x14ac:dyDescent="0.25">
      <c r="D44" s="3"/>
      <c r="E44" s="69" t="s">
        <v>143</v>
      </c>
      <c r="F44" s="2" t="s">
        <v>95</v>
      </c>
      <c r="G44" s="44">
        <v>323</v>
      </c>
      <c r="H44" s="70">
        <v>0</v>
      </c>
      <c r="I44" s="83">
        <f t="shared" si="2"/>
        <v>0</v>
      </c>
    </row>
    <row r="45" spans="4:9" ht="157.5" customHeight="1" x14ac:dyDescent="0.25">
      <c r="D45" s="3"/>
      <c r="E45" s="69" t="s">
        <v>144</v>
      </c>
      <c r="F45" s="2" t="s">
        <v>95</v>
      </c>
      <c r="G45" s="44">
        <v>545</v>
      </c>
      <c r="H45" s="70">
        <v>0</v>
      </c>
      <c r="I45" s="83">
        <f t="shared" si="2"/>
        <v>0</v>
      </c>
    </row>
    <row r="46" spans="4:9" ht="164.25" customHeight="1" x14ac:dyDescent="0.25">
      <c r="D46" s="3"/>
      <c r="E46" s="37" t="s">
        <v>145</v>
      </c>
      <c r="F46" s="2" t="s">
        <v>95</v>
      </c>
      <c r="G46" s="44">
        <v>35</v>
      </c>
      <c r="H46" s="70">
        <v>0</v>
      </c>
      <c r="I46" s="83">
        <f t="shared" ref="I46:I47" si="3">G46*H46</f>
        <v>0</v>
      </c>
    </row>
    <row r="47" spans="4:9" ht="168" customHeight="1" x14ac:dyDescent="0.25">
      <c r="D47" s="3"/>
      <c r="E47" s="37" t="s">
        <v>146</v>
      </c>
      <c r="F47" s="2" t="s">
        <v>95</v>
      </c>
      <c r="G47" s="44">
        <v>433</v>
      </c>
      <c r="H47" s="70">
        <v>0</v>
      </c>
      <c r="I47" s="83">
        <f t="shared" si="3"/>
        <v>0</v>
      </c>
    </row>
    <row r="48" spans="4:9" x14ac:dyDescent="0.25">
      <c r="D48" s="3"/>
      <c r="E48" s="9" t="s">
        <v>96</v>
      </c>
      <c r="F48" s="38"/>
      <c r="G48" s="86"/>
      <c r="H48" s="86"/>
      <c r="I48" s="84">
        <f>SUM(I39:I47)</f>
        <v>0</v>
      </c>
    </row>
    <row r="49" spans="4:9" x14ac:dyDescent="0.25">
      <c r="D49" s="23">
        <v>4.2</v>
      </c>
      <c r="E49" s="29" t="s">
        <v>35</v>
      </c>
      <c r="F49" s="39"/>
      <c r="G49" s="51"/>
      <c r="H49" s="51"/>
      <c r="I49" s="82"/>
    </row>
    <row r="50" spans="4:9" ht="104.25" x14ac:dyDescent="0.25">
      <c r="D50" s="44" t="s">
        <v>39</v>
      </c>
      <c r="E50" s="41" t="s">
        <v>147</v>
      </c>
      <c r="F50" s="27" t="s">
        <v>26</v>
      </c>
      <c r="G50" s="42">
        <v>17</v>
      </c>
      <c r="H50" s="70">
        <v>0</v>
      </c>
      <c r="I50" s="93">
        <f>H50*G50</f>
        <v>0</v>
      </c>
    </row>
    <row r="51" spans="4:9" x14ac:dyDescent="0.25">
      <c r="D51" s="23">
        <v>4.3</v>
      </c>
      <c r="E51" s="29" t="s">
        <v>36</v>
      </c>
      <c r="F51" s="39"/>
      <c r="G51" s="51"/>
      <c r="H51" s="51"/>
      <c r="I51" s="82"/>
    </row>
    <row r="52" spans="4:9" ht="140.44999999999999" customHeight="1" x14ac:dyDescent="0.25">
      <c r="D52" s="3" t="s">
        <v>40</v>
      </c>
      <c r="E52" s="32" t="s">
        <v>148</v>
      </c>
      <c r="F52" s="2" t="s">
        <v>26</v>
      </c>
      <c r="G52" s="42">
        <v>129</v>
      </c>
      <c r="H52" s="70">
        <v>0</v>
      </c>
      <c r="I52" s="83">
        <f t="shared" ref="I52" si="4">H52*G52</f>
        <v>0</v>
      </c>
    </row>
    <row r="53" spans="4:9" x14ac:dyDescent="0.25">
      <c r="D53" s="23" t="s">
        <v>97</v>
      </c>
      <c r="E53" s="29" t="s">
        <v>98</v>
      </c>
      <c r="F53" s="39"/>
      <c r="G53" s="51"/>
      <c r="H53" s="51"/>
      <c r="I53" s="82"/>
    </row>
    <row r="54" spans="4:9" ht="30" x14ac:dyDescent="0.25">
      <c r="D54" s="3" t="s">
        <v>100</v>
      </c>
      <c r="E54" s="62" t="s">
        <v>99</v>
      </c>
      <c r="F54" s="2" t="s">
        <v>103</v>
      </c>
      <c r="G54" s="42">
        <v>1</v>
      </c>
      <c r="H54" s="70">
        <v>0</v>
      </c>
      <c r="I54" s="83">
        <f>G54*H54</f>
        <v>0</v>
      </c>
    </row>
    <row r="55" spans="4:9" ht="57.95" customHeight="1" x14ac:dyDescent="0.25">
      <c r="D55" s="3" t="s">
        <v>101</v>
      </c>
      <c r="E55" s="62" t="s">
        <v>102</v>
      </c>
      <c r="F55" s="2" t="s">
        <v>103</v>
      </c>
      <c r="G55" s="42">
        <v>1</v>
      </c>
      <c r="H55" s="70">
        <v>0</v>
      </c>
      <c r="I55" s="83">
        <f>G55*H55</f>
        <v>0</v>
      </c>
    </row>
    <row r="56" spans="4:9" x14ac:dyDescent="0.25">
      <c r="D56" s="44"/>
      <c r="E56" s="33" t="s">
        <v>115</v>
      </c>
      <c r="F56" s="38"/>
      <c r="G56" s="112"/>
      <c r="H56" s="112"/>
      <c r="I56" s="84">
        <f>I54+I55</f>
        <v>0</v>
      </c>
    </row>
    <row r="57" spans="4:9" x14ac:dyDescent="0.25">
      <c r="D57" s="44"/>
      <c r="E57" s="11" t="s">
        <v>41</v>
      </c>
      <c r="F57" s="58"/>
      <c r="G57" s="113"/>
      <c r="H57" s="113"/>
      <c r="I57" s="88">
        <f>I56+I48+I52+I50</f>
        <v>0</v>
      </c>
    </row>
    <row r="58" spans="4:9" x14ac:dyDescent="0.25">
      <c r="D58" s="14">
        <v>5</v>
      </c>
      <c r="E58" s="1" t="s">
        <v>42</v>
      </c>
      <c r="F58" s="108"/>
      <c r="G58" s="49"/>
      <c r="H58" s="49"/>
      <c r="I58" s="19"/>
    </row>
    <row r="59" spans="4:9" ht="212.25" customHeight="1" x14ac:dyDescent="0.25">
      <c r="D59" s="3">
        <v>5.0999999999999996</v>
      </c>
      <c r="E59" s="45" t="s">
        <v>119</v>
      </c>
      <c r="F59" s="28">
        <v>1</v>
      </c>
      <c r="G59" s="44" t="s">
        <v>10</v>
      </c>
      <c r="H59" s="70">
        <v>0</v>
      </c>
      <c r="I59" s="83">
        <f>H59</f>
        <v>0</v>
      </c>
    </row>
    <row r="60" spans="4:9" ht="300.75" customHeight="1" x14ac:dyDescent="0.25">
      <c r="D60" s="3">
        <v>5.2</v>
      </c>
      <c r="E60" s="46" t="s">
        <v>43</v>
      </c>
      <c r="F60" s="2" t="s">
        <v>149</v>
      </c>
      <c r="G60" s="53" t="s">
        <v>44</v>
      </c>
      <c r="H60" s="70">
        <v>0</v>
      </c>
      <c r="I60" s="94">
        <f>H60</f>
        <v>0</v>
      </c>
    </row>
    <row r="61" spans="4:9" ht="88.5" x14ac:dyDescent="0.25">
      <c r="D61" s="3">
        <v>5.3</v>
      </c>
      <c r="E61" s="47" t="s">
        <v>45</v>
      </c>
      <c r="F61" s="28" t="s">
        <v>26</v>
      </c>
      <c r="G61" s="44">
        <v>1</v>
      </c>
      <c r="H61" s="70">
        <v>0</v>
      </c>
      <c r="I61" s="83">
        <f>H61*G61</f>
        <v>0</v>
      </c>
    </row>
    <row r="62" spans="4:9" ht="104.25" x14ac:dyDescent="0.25">
      <c r="D62" s="3">
        <v>5.4</v>
      </c>
      <c r="E62" s="47" t="s">
        <v>46</v>
      </c>
      <c r="F62" s="28" t="s">
        <v>28</v>
      </c>
      <c r="G62" s="44">
        <v>30</v>
      </c>
      <c r="H62" s="70">
        <v>0</v>
      </c>
      <c r="I62" s="83">
        <f>H62*G62</f>
        <v>0</v>
      </c>
    </row>
    <row r="63" spans="4:9" ht="104.25" x14ac:dyDescent="0.25">
      <c r="D63" s="3">
        <v>5.5</v>
      </c>
      <c r="E63" s="46" t="s">
        <v>47</v>
      </c>
      <c r="F63" s="2" t="s">
        <v>28</v>
      </c>
      <c r="G63" s="53">
        <v>32</v>
      </c>
      <c r="H63" s="70">
        <v>0</v>
      </c>
      <c r="I63" s="94">
        <f>H63*G63</f>
        <v>0</v>
      </c>
    </row>
    <row r="64" spans="4:9" ht="15.75" x14ac:dyDescent="0.25">
      <c r="D64" s="3"/>
      <c r="E64" s="43" t="s">
        <v>48</v>
      </c>
      <c r="F64" s="35"/>
      <c r="G64" s="87"/>
      <c r="H64" s="87"/>
      <c r="I64" s="95">
        <f>SUM(I59:I63)</f>
        <v>0</v>
      </c>
    </row>
    <row r="65" spans="4:9" x14ac:dyDescent="0.25">
      <c r="D65" s="14">
        <v>6</v>
      </c>
      <c r="E65" s="48" t="s">
        <v>49</v>
      </c>
      <c r="F65" s="49"/>
      <c r="G65" s="50"/>
      <c r="H65" s="50"/>
      <c r="I65" s="96"/>
    </row>
    <row r="66" spans="4:9" ht="15.75" x14ac:dyDescent="0.25">
      <c r="D66" s="23">
        <v>6.1</v>
      </c>
      <c r="E66" s="57" t="s">
        <v>118</v>
      </c>
      <c r="F66" s="39"/>
      <c r="G66" s="51"/>
      <c r="H66" s="51"/>
      <c r="I66" s="97"/>
    </row>
    <row r="67" spans="4:9" ht="74.25" x14ac:dyDescent="0.25">
      <c r="D67" s="4" t="s">
        <v>50</v>
      </c>
      <c r="E67" s="40" t="s">
        <v>51</v>
      </c>
      <c r="F67" s="2" t="s">
        <v>52</v>
      </c>
      <c r="G67" s="114">
        <v>1</v>
      </c>
      <c r="H67" s="70">
        <v>0</v>
      </c>
      <c r="I67" s="94">
        <f t="shared" ref="I67" si="5">H67*G67</f>
        <v>0</v>
      </c>
    </row>
    <row r="68" spans="4:9" ht="74.25" x14ac:dyDescent="0.25">
      <c r="D68" s="4" t="s">
        <v>53</v>
      </c>
      <c r="E68" s="40" t="s">
        <v>54</v>
      </c>
      <c r="F68" s="2" t="s">
        <v>26</v>
      </c>
      <c r="G68" s="114">
        <v>1</v>
      </c>
      <c r="H68" s="70">
        <v>0</v>
      </c>
      <c r="I68" s="94">
        <f>H68*G68</f>
        <v>0</v>
      </c>
    </row>
    <row r="69" spans="4:9" ht="74.25" x14ac:dyDescent="0.25">
      <c r="D69" s="4" t="s">
        <v>55</v>
      </c>
      <c r="E69" s="40" t="s">
        <v>56</v>
      </c>
      <c r="F69" s="2" t="s">
        <v>26</v>
      </c>
      <c r="G69" s="114">
        <v>1</v>
      </c>
      <c r="H69" s="70">
        <v>0</v>
      </c>
      <c r="I69" s="94">
        <f>G69*H69</f>
        <v>0</v>
      </c>
    </row>
    <row r="70" spans="4:9" ht="84.95" customHeight="1" x14ac:dyDescent="0.25">
      <c r="D70" s="4" t="s">
        <v>120</v>
      </c>
      <c r="E70" s="40" t="s">
        <v>107</v>
      </c>
      <c r="F70" s="2" t="s">
        <v>52</v>
      </c>
      <c r="G70" s="114">
        <v>1</v>
      </c>
      <c r="H70" s="70">
        <v>0</v>
      </c>
      <c r="I70" s="94">
        <f>H70*G70</f>
        <v>0</v>
      </c>
    </row>
    <row r="71" spans="4:9" x14ac:dyDescent="0.25">
      <c r="D71" s="4"/>
      <c r="E71" s="33" t="s">
        <v>57</v>
      </c>
      <c r="F71" s="38"/>
      <c r="G71" s="112"/>
      <c r="H71" s="112"/>
      <c r="I71" s="84">
        <f>SUM(I67:I70)</f>
        <v>0</v>
      </c>
    </row>
    <row r="72" spans="4:9" x14ac:dyDescent="0.25">
      <c r="D72" s="23">
        <v>6.2</v>
      </c>
      <c r="E72" s="29" t="s">
        <v>58</v>
      </c>
      <c r="F72" s="39"/>
      <c r="G72" s="51"/>
      <c r="H72" s="51"/>
      <c r="I72" s="82"/>
    </row>
    <row r="73" spans="4:9" ht="96.6" customHeight="1" x14ac:dyDescent="0.25">
      <c r="D73" s="3" t="s">
        <v>59</v>
      </c>
      <c r="E73" s="5" t="s">
        <v>106</v>
      </c>
      <c r="F73" s="2" t="s">
        <v>52</v>
      </c>
      <c r="G73" s="42">
        <v>3</v>
      </c>
      <c r="H73" s="70">
        <v>0</v>
      </c>
      <c r="I73" s="83">
        <f t="shared" ref="I73:I77" si="6">H73*G73</f>
        <v>0</v>
      </c>
    </row>
    <row r="74" spans="4:9" x14ac:dyDescent="0.25">
      <c r="D74" s="4"/>
      <c r="E74" s="9" t="s">
        <v>60</v>
      </c>
      <c r="F74" s="38"/>
      <c r="G74" s="112"/>
      <c r="H74" s="112"/>
      <c r="I74" s="84">
        <f>I73</f>
        <v>0</v>
      </c>
    </row>
    <row r="75" spans="4:9" x14ac:dyDescent="0.25">
      <c r="D75" s="23">
        <v>6.3</v>
      </c>
      <c r="E75" s="25" t="s">
        <v>61</v>
      </c>
      <c r="F75" s="39"/>
      <c r="G75" s="51"/>
      <c r="H75" s="51"/>
      <c r="I75" s="82"/>
    </row>
    <row r="76" spans="4:9" ht="89.25" x14ac:dyDescent="0.25">
      <c r="D76" s="4" t="s">
        <v>62</v>
      </c>
      <c r="E76" s="32" t="s">
        <v>150</v>
      </c>
      <c r="F76" s="2" t="s">
        <v>26</v>
      </c>
      <c r="G76" s="114">
        <v>4</v>
      </c>
      <c r="H76" s="70">
        <v>0</v>
      </c>
      <c r="I76" s="94">
        <f t="shared" si="6"/>
        <v>0</v>
      </c>
    </row>
    <row r="77" spans="4:9" ht="90.95" customHeight="1" x14ac:dyDescent="0.25">
      <c r="D77" s="4" t="s">
        <v>63</v>
      </c>
      <c r="E77" s="52" t="s">
        <v>121</v>
      </c>
      <c r="F77" s="2" t="s">
        <v>26</v>
      </c>
      <c r="G77" s="114">
        <v>4</v>
      </c>
      <c r="H77" s="70">
        <v>0</v>
      </c>
      <c r="I77" s="94">
        <f t="shared" si="6"/>
        <v>0</v>
      </c>
    </row>
    <row r="78" spans="4:9" x14ac:dyDescent="0.25">
      <c r="D78" s="4"/>
      <c r="E78" s="33" t="s">
        <v>64</v>
      </c>
      <c r="F78" s="38"/>
      <c r="G78" s="112"/>
      <c r="H78" s="112"/>
      <c r="I78" s="84">
        <f>SUM(I76:I77)</f>
        <v>0</v>
      </c>
    </row>
    <row r="79" spans="4:9" x14ac:dyDescent="0.25">
      <c r="D79" s="53"/>
      <c r="E79" s="54" t="s">
        <v>65</v>
      </c>
      <c r="F79" s="55"/>
      <c r="G79" s="56"/>
      <c r="H79" s="56"/>
      <c r="I79" s="98">
        <f>I78+I74+I71</f>
        <v>0</v>
      </c>
    </row>
    <row r="80" spans="4:9" x14ac:dyDescent="0.25">
      <c r="D80" s="14">
        <v>7</v>
      </c>
      <c r="E80" s="48" t="s">
        <v>66</v>
      </c>
      <c r="F80" s="49"/>
      <c r="G80" s="50"/>
      <c r="H80" s="50"/>
      <c r="I80" s="99"/>
    </row>
    <row r="81" spans="4:9" ht="103.5" x14ac:dyDescent="0.25">
      <c r="D81" s="3">
        <v>7.1</v>
      </c>
      <c r="E81" s="31" t="s">
        <v>108</v>
      </c>
      <c r="F81" s="28" t="s">
        <v>26</v>
      </c>
      <c r="G81" s="44">
        <v>1</v>
      </c>
      <c r="H81" s="70">
        <v>0</v>
      </c>
      <c r="I81" s="81">
        <f>H81*G81</f>
        <v>0</v>
      </c>
    </row>
    <row r="82" spans="4:9" ht="104.25" x14ac:dyDescent="0.25">
      <c r="D82" s="44">
        <v>7.2</v>
      </c>
      <c r="E82" s="41" t="s">
        <v>157</v>
      </c>
      <c r="F82" s="27" t="s">
        <v>52</v>
      </c>
      <c r="G82" s="42">
        <v>1</v>
      </c>
      <c r="H82" s="70">
        <v>0</v>
      </c>
      <c r="I82" s="93">
        <f>H82*G82</f>
        <v>0</v>
      </c>
    </row>
    <row r="83" spans="4:9" x14ac:dyDescent="0.25">
      <c r="D83" s="3"/>
      <c r="E83" s="33" t="s">
        <v>67</v>
      </c>
      <c r="F83" s="38"/>
      <c r="G83" s="112"/>
      <c r="H83" s="112"/>
      <c r="I83" s="84">
        <f>SUM(I81:I82)</f>
        <v>0</v>
      </c>
    </row>
    <row r="84" spans="4:9" x14ac:dyDescent="0.25">
      <c r="D84" s="4"/>
      <c r="E84" s="11" t="s">
        <v>68</v>
      </c>
      <c r="F84" s="58"/>
      <c r="G84" s="113"/>
      <c r="H84" s="113"/>
      <c r="I84" s="88">
        <f>I83</f>
        <v>0</v>
      </c>
    </row>
    <row r="85" spans="4:9" x14ac:dyDescent="0.25">
      <c r="D85" s="14">
        <v>8</v>
      </c>
      <c r="E85" s="1" t="s">
        <v>69</v>
      </c>
      <c r="F85" s="49"/>
      <c r="G85" s="100"/>
      <c r="H85" s="100"/>
      <c r="I85" s="90"/>
    </row>
    <row r="86" spans="4:9" ht="210" x14ac:dyDescent="0.25">
      <c r="D86" s="3">
        <v>8.1</v>
      </c>
      <c r="E86" s="59" t="s">
        <v>151</v>
      </c>
      <c r="F86" s="27" t="s">
        <v>26</v>
      </c>
      <c r="G86" s="44">
        <v>3</v>
      </c>
      <c r="H86" s="70">
        <v>0</v>
      </c>
      <c r="I86" s="81">
        <f>H86*G86</f>
        <v>0</v>
      </c>
    </row>
    <row r="87" spans="4:9" ht="75" x14ac:dyDescent="0.25">
      <c r="D87" s="4">
        <v>8.1999999999999993</v>
      </c>
      <c r="E87" s="52" t="s">
        <v>116</v>
      </c>
      <c r="F87" s="2" t="s">
        <v>26</v>
      </c>
      <c r="G87" s="53">
        <v>5</v>
      </c>
      <c r="H87" s="70">
        <v>0</v>
      </c>
      <c r="I87" s="94">
        <f>G87*H87</f>
        <v>0</v>
      </c>
    </row>
    <row r="88" spans="4:9" ht="74.25" x14ac:dyDescent="0.25">
      <c r="D88" s="3">
        <v>8.3000000000000007</v>
      </c>
      <c r="E88" s="60" t="s">
        <v>70</v>
      </c>
      <c r="F88" s="27" t="s">
        <v>52</v>
      </c>
      <c r="G88" s="44">
        <v>1</v>
      </c>
      <c r="H88" s="70">
        <v>0</v>
      </c>
      <c r="I88" s="61">
        <f>H88*G88</f>
        <v>0</v>
      </c>
    </row>
    <row r="89" spans="4:9" ht="90" x14ac:dyDescent="0.25">
      <c r="D89" s="3">
        <v>8.4</v>
      </c>
      <c r="E89" s="5" t="s">
        <v>71</v>
      </c>
      <c r="F89" s="2" t="s">
        <v>52</v>
      </c>
      <c r="G89" s="53">
        <v>1</v>
      </c>
      <c r="H89" s="70">
        <v>0</v>
      </c>
      <c r="I89" s="8">
        <f>H89*G89</f>
        <v>0</v>
      </c>
    </row>
    <row r="90" spans="4:9" x14ac:dyDescent="0.25">
      <c r="D90" s="4"/>
      <c r="E90" s="9" t="s">
        <v>72</v>
      </c>
      <c r="F90" s="38"/>
      <c r="G90" s="86"/>
      <c r="H90" s="86"/>
      <c r="I90" s="21">
        <f>SUM(I86:I89)</f>
        <v>0</v>
      </c>
    </row>
    <row r="91" spans="4:9" x14ac:dyDescent="0.25">
      <c r="D91" s="3"/>
      <c r="E91" s="43" t="s">
        <v>83</v>
      </c>
      <c r="F91" s="58"/>
      <c r="G91" s="87"/>
      <c r="H91" s="87"/>
      <c r="I91" s="64">
        <f>I90</f>
        <v>0</v>
      </c>
    </row>
    <row r="92" spans="4:9" ht="28.5" x14ac:dyDescent="0.25">
      <c r="D92" s="14">
        <v>9</v>
      </c>
      <c r="E92" s="48" t="s">
        <v>104</v>
      </c>
      <c r="F92" s="49"/>
      <c r="G92" s="50"/>
      <c r="H92" s="50"/>
      <c r="I92" s="99"/>
    </row>
    <row r="93" spans="4:9" x14ac:dyDescent="0.25">
      <c r="D93" s="23">
        <v>9.1</v>
      </c>
      <c r="E93" s="29" t="s">
        <v>73</v>
      </c>
      <c r="F93" s="39"/>
      <c r="G93" s="51"/>
      <c r="H93" s="51"/>
      <c r="I93" s="82"/>
    </row>
    <row r="94" spans="4:9" ht="119.25" x14ac:dyDescent="0.25">
      <c r="D94" s="4" t="s">
        <v>74</v>
      </c>
      <c r="E94" s="40" t="s">
        <v>156</v>
      </c>
      <c r="F94" s="2" t="s">
        <v>26</v>
      </c>
      <c r="G94" s="114">
        <v>2</v>
      </c>
      <c r="H94" s="70">
        <v>0</v>
      </c>
      <c r="I94" s="94">
        <f t="shared" ref="I94:I100" si="7">H94*G94</f>
        <v>0</v>
      </c>
    </row>
    <row r="95" spans="4:9" ht="119.25" x14ac:dyDescent="0.25">
      <c r="D95" s="4" t="s">
        <v>75</v>
      </c>
      <c r="E95" s="40" t="s">
        <v>154</v>
      </c>
      <c r="F95" s="2" t="s">
        <v>52</v>
      </c>
      <c r="G95" s="114">
        <v>2</v>
      </c>
      <c r="H95" s="70">
        <v>0</v>
      </c>
      <c r="I95" s="94">
        <f t="shared" si="7"/>
        <v>0</v>
      </c>
    </row>
    <row r="96" spans="4:9" ht="133.5" x14ac:dyDescent="0.25">
      <c r="D96" s="4" t="s">
        <v>76</v>
      </c>
      <c r="E96" s="40" t="s">
        <v>155</v>
      </c>
      <c r="F96" s="2" t="s">
        <v>26</v>
      </c>
      <c r="G96" s="114">
        <v>4</v>
      </c>
      <c r="H96" s="70">
        <v>0</v>
      </c>
      <c r="I96" s="94">
        <f t="shared" si="7"/>
        <v>0</v>
      </c>
    </row>
    <row r="97" spans="4:9" x14ac:dyDescent="0.25">
      <c r="D97" s="4"/>
      <c r="E97" s="9" t="s">
        <v>77</v>
      </c>
      <c r="F97" s="38"/>
      <c r="G97" s="112"/>
      <c r="H97" s="112"/>
      <c r="I97" s="84">
        <f>SUM(I94:I96)</f>
        <v>0</v>
      </c>
    </row>
    <row r="98" spans="4:9" x14ac:dyDescent="0.25">
      <c r="D98" s="23">
        <v>9.1999999999999993</v>
      </c>
      <c r="E98" s="25" t="s">
        <v>78</v>
      </c>
      <c r="F98" s="39"/>
      <c r="G98" s="51"/>
      <c r="H98" s="51"/>
      <c r="I98" s="82"/>
    </row>
    <row r="99" spans="4:9" ht="119.25" x14ac:dyDescent="0.25">
      <c r="D99" s="4" t="s">
        <v>79</v>
      </c>
      <c r="E99" s="40" t="s">
        <v>109</v>
      </c>
      <c r="F99" s="2" t="s">
        <v>52</v>
      </c>
      <c r="G99" s="114">
        <v>2</v>
      </c>
      <c r="H99" s="70">
        <v>0</v>
      </c>
      <c r="I99" s="94">
        <f t="shared" ref="I99" si="8">H99*G99</f>
        <v>0</v>
      </c>
    </row>
    <row r="100" spans="4:9" ht="118.5" x14ac:dyDescent="0.25">
      <c r="D100" s="4" t="s">
        <v>80</v>
      </c>
      <c r="E100" s="40" t="s">
        <v>110</v>
      </c>
      <c r="F100" s="2" t="s">
        <v>52</v>
      </c>
      <c r="G100" s="114">
        <v>4</v>
      </c>
      <c r="H100" s="70">
        <v>0</v>
      </c>
      <c r="I100" s="94">
        <f t="shared" si="7"/>
        <v>0</v>
      </c>
    </row>
    <row r="101" spans="4:9" x14ac:dyDescent="0.25">
      <c r="D101" s="4"/>
      <c r="E101" s="9" t="s">
        <v>81</v>
      </c>
      <c r="F101" s="38"/>
      <c r="G101" s="112"/>
      <c r="H101" s="38"/>
      <c r="I101" s="84">
        <f>I99+I100</f>
        <v>0</v>
      </c>
    </row>
    <row r="102" spans="4:9" x14ac:dyDescent="0.25">
      <c r="D102" s="63"/>
      <c r="E102" s="11" t="s">
        <v>82</v>
      </c>
      <c r="F102" s="58"/>
      <c r="G102" s="113"/>
      <c r="H102" s="58"/>
      <c r="I102" s="88">
        <f>I101+I97</f>
        <v>0</v>
      </c>
    </row>
    <row r="103" spans="4:9" x14ac:dyDescent="0.25">
      <c r="D103" s="14">
        <v>10</v>
      </c>
      <c r="E103" s="48" t="s">
        <v>117</v>
      </c>
      <c r="F103" s="49"/>
      <c r="G103" s="50"/>
      <c r="H103" s="49"/>
      <c r="I103" s="99"/>
    </row>
    <row r="104" spans="4:9" ht="136.5" customHeight="1" x14ac:dyDescent="0.25">
      <c r="D104" s="3">
        <v>10.1</v>
      </c>
      <c r="E104" s="62" t="s">
        <v>153</v>
      </c>
      <c r="F104" s="2" t="s">
        <v>26</v>
      </c>
      <c r="G104" s="42">
        <v>15</v>
      </c>
      <c r="H104" s="70">
        <v>0</v>
      </c>
      <c r="I104" s="83">
        <f>H104*G104</f>
        <v>0</v>
      </c>
    </row>
    <row r="105" spans="4:9" x14ac:dyDescent="0.25">
      <c r="D105" s="101"/>
      <c r="E105" s="43" t="s">
        <v>84</v>
      </c>
      <c r="F105" s="58"/>
      <c r="G105" s="87"/>
      <c r="H105" s="87"/>
      <c r="I105" s="88">
        <f>I104</f>
        <v>0</v>
      </c>
    </row>
    <row r="106" spans="4:9" x14ac:dyDescent="0.25">
      <c r="D106" s="14">
        <v>11</v>
      </c>
      <c r="E106" s="48" t="s">
        <v>85</v>
      </c>
      <c r="F106" s="49"/>
      <c r="G106" s="50"/>
      <c r="H106" s="50"/>
      <c r="I106" s="99"/>
    </row>
    <row r="107" spans="4:9" ht="194.25" x14ac:dyDescent="0.25">
      <c r="D107" s="75">
        <v>11.1</v>
      </c>
      <c r="E107" s="65" t="s">
        <v>152</v>
      </c>
      <c r="F107" s="2" t="s">
        <v>86</v>
      </c>
      <c r="G107" s="42">
        <v>20</v>
      </c>
      <c r="H107" s="70">
        <v>0</v>
      </c>
      <c r="I107" s="83">
        <f>G107*H107</f>
        <v>0</v>
      </c>
    </row>
    <row r="108" spans="4:9" x14ac:dyDescent="0.25">
      <c r="D108" s="101"/>
      <c r="E108" s="43" t="s">
        <v>87</v>
      </c>
      <c r="F108" s="58"/>
      <c r="G108" s="87"/>
      <c r="H108" s="87"/>
      <c r="I108" s="88">
        <f>I107</f>
        <v>0</v>
      </c>
    </row>
    <row r="109" spans="4:9" x14ac:dyDescent="0.25">
      <c r="D109" s="14">
        <v>12</v>
      </c>
      <c r="E109" s="1" t="s">
        <v>88</v>
      </c>
      <c r="F109" s="49"/>
      <c r="G109" s="100"/>
      <c r="H109" s="100"/>
      <c r="I109" s="90"/>
    </row>
    <row r="110" spans="4:9" ht="135" x14ac:dyDescent="0.25">
      <c r="D110" s="3">
        <v>12.1</v>
      </c>
      <c r="E110" s="41" t="s">
        <v>124</v>
      </c>
      <c r="F110" s="27" t="s">
        <v>52</v>
      </c>
      <c r="G110" s="44">
        <v>2</v>
      </c>
      <c r="H110" s="70">
        <v>0</v>
      </c>
      <c r="I110" s="102">
        <f>H110*G110</f>
        <v>0</v>
      </c>
    </row>
    <row r="111" spans="4:9" x14ac:dyDescent="0.25">
      <c r="D111" s="3"/>
      <c r="E111" s="43" t="s">
        <v>89</v>
      </c>
      <c r="F111" s="58"/>
      <c r="G111" s="87"/>
      <c r="H111" s="103"/>
      <c r="I111" s="104">
        <f>SUM(I110)</f>
        <v>0</v>
      </c>
    </row>
    <row r="112" spans="4:9" x14ac:dyDescent="0.25">
      <c r="D112" s="3"/>
      <c r="E112" s="66" t="s">
        <v>90</v>
      </c>
      <c r="F112" s="67"/>
      <c r="G112" s="105"/>
      <c r="H112" s="106"/>
      <c r="I112" s="107">
        <f>I111+I108+I105+I102+I91+I84+I79+I64+I57+I36+I23+I10</f>
        <v>0</v>
      </c>
    </row>
    <row r="113" spans="4:9" ht="15.75" x14ac:dyDescent="0.25">
      <c r="D113" s="75"/>
      <c r="E113" s="119" t="s">
        <v>91</v>
      </c>
      <c r="F113" s="119"/>
      <c r="G113" s="119"/>
      <c r="H113" s="119"/>
      <c r="I113" s="119"/>
    </row>
  </sheetData>
  <mergeCells count="6">
    <mergeCell ref="E113:I113"/>
    <mergeCell ref="D5:I5"/>
    <mergeCell ref="D7:I7"/>
    <mergeCell ref="E8:I8"/>
    <mergeCell ref="D3:I3"/>
    <mergeCell ref="D4:I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Mairie Jacmel</dc:creator>
  <cp:lastModifiedBy>Natacha Jean</cp:lastModifiedBy>
  <dcterms:created xsi:type="dcterms:W3CDTF">2024-05-20T17:05:39Z</dcterms:created>
  <dcterms:modified xsi:type="dcterms:W3CDTF">2024-07-01T18:05:25Z</dcterms:modified>
</cp:coreProperties>
</file>